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I:\State of the System Report\2022\"/>
    </mc:Choice>
  </mc:AlternateContent>
  <xr:revisionPtr revIDLastSave="0" documentId="13_ncr:1_{39C3CA96-76F3-4BF3-A267-07BA4EE2C0F5}" xr6:coauthVersionLast="47" xr6:coauthVersionMax="47" xr10:uidLastSave="{00000000-0000-0000-0000-000000000000}"/>
  <bookViews>
    <workbookView xWindow="-110" yWindow="-110" windowWidth="19420" windowHeight="10420" tabRatio="716" xr2:uid="{00000000-000D-0000-FFFF-FFFF00000000}"/>
  </bookViews>
  <sheets>
    <sheet name="Notice" sheetId="71" r:id="rId1"/>
    <sheet name="Chart 1" sheetId="72" r:id="rId2"/>
    <sheet name="Chart2" sheetId="117" r:id="rId3"/>
    <sheet name="Chart 3" sheetId="74" r:id="rId4"/>
    <sheet name="Chart 4" sheetId="75" r:id="rId5"/>
    <sheet name="Chart 5" sheetId="76" r:id="rId6"/>
    <sheet name="Chart 6" sheetId="119" r:id="rId7"/>
    <sheet name="Chart 7" sheetId="78" r:id="rId8"/>
    <sheet name="Chart 8" sheetId="79" r:id="rId9"/>
    <sheet name="Chart 9" sheetId="121" r:id="rId10"/>
    <sheet name="Chart 10" sheetId="122" r:id="rId11"/>
    <sheet name="Chart 11" sheetId="123" r:id="rId12"/>
    <sheet name="Chart 12" sheetId="124" r:id="rId13"/>
    <sheet name="Chart 13" sheetId="83" r:id="rId14"/>
    <sheet name="Chart 14" sheetId="84" r:id="rId15"/>
    <sheet name="Chart 15" sheetId="125" r:id="rId16"/>
    <sheet name="Chart 16" sheetId="85" r:id="rId17"/>
    <sheet name="Chart 17" sheetId="86" r:id="rId18"/>
    <sheet name="Chart 19" sheetId="127" r:id="rId19"/>
    <sheet name="Chart 20" sheetId="87" r:id="rId20"/>
    <sheet name="Chart 21" sheetId="19" r:id="rId21"/>
    <sheet name="Chart 22" sheetId="68" r:id="rId22"/>
    <sheet name="Chart 23" sheetId="67" r:id="rId23"/>
    <sheet name="Chart 24" sheetId="128" r:id="rId24"/>
    <sheet name="Chart 25" sheetId="60" r:id="rId25"/>
    <sheet name="Chart 26" sheetId="61" r:id="rId26"/>
    <sheet name="Chart 27" sheetId="129" r:id="rId27"/>
    <sheet name="Chart 28" sheetId="62" r:id="rId28"/>
    <sheet name="Chart 29" sheetId="63" r:id="rId29"/>
    <sheet name="Chart 30" sheetId="64" r:id="rId30"/>
    <sheet name="Chart 31" sheetId="58" r:id="rId31"/>
    <sheet name="Chart 32" sheetId="104" r:id="rId32"/>
    <sheet name="Chart 33" sheetId="105" r:id="rId33"/>
    <sheet name="Chart 34" sheetId="30" r:id="rId34"/>
    <sheet name="Chart 35" sheetId="103" r:id="rId35"/>
    <sheet name="Chart 36" sheetId="107" r:id="rId36"/>
    <sheet name="Chart 37" sheetId="108" r:id="rId37"/>
    <sheet name="Chart 38" sheetId="130" r:id="rId38"/>
    <sheet name="Chart 39" sheetId="110" r:id="rId39"/>
    <sheet name="Chart 40" sheetId="111" r:id="rId40"/>
    <sheet name="Chart 41" sheetId="112" r:id="rId41"/>
    <sheet name="Chart 42" sheetId="113" r:id="rId42"/>
    <sheet name="Chart 43" sheetId="114" r:id="rId43"/>
    <sheet name="Chart 44" sheetId="131" r:id="rId44"/>
    <sheet name="Chart 45" sheetId="116" r:id="rId45"/>
    <sheet name="Chart 46" sheetId="88" r:id="rId46"/>
    <sheet name="Chart 47" sheetId="89" r:id="rId47"/>
    <sheet name="Chart 48" sheetId="90" r:id="rId48"/>
    <sheet name="Chart 49" sheetId="91" r:id="rId49"/>
    <sheet name="Chart 50" sheetId="92" r:id="rId50"/>
    <sheet name="Chart 51" sheetId="93" r:id="rId51"/>
    <sheet name="Chart 52" sheetId="94" r:id="rId52"/>
    <sheet name="Chart 53" sheetId="95" r:id="rId53"/>
    <sheet name="Chart 54" sheetId="96" r:id="rId54"/>
    <sheet name="Chart 55" sheetId="56" r:id="rId55"/>
    <sheet name="Chart 56" sheetId="42" r:id="rId56"/>
    <sheet name="Chart 57" sheetId="100" r:id="rId57"/>
    <sheet name="Chart 58" sheetId="101" r:id="rId58"/>
    <sheet name="Chart 59" sheetId="102" r:id="rId59"/>
  </sheets>
  <definedNames>
    <definedName name="_xlnm._FilterDatabase" localSheetId="20" hidden="1">'Chart 21'!$A$3:$B$22</definedName>
    <definedName name="_xlnm._FilterDatabase" localSheetId="21" hidden="1">'Chart 22'!$A$3:$B$23</definedName>
    <definedName name="_xlnm._FilterDatabase" localSheetId="22" hidden="1">'Chart 23'!$A$3:$B$7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96" l="1"/>
  <c r="C14" i="96"/>
  <c r="E11" i="95"/>
  <c r="C11" i="95"/>
  <c r="E10" i="94"/>
  <c r="E9" i="94"/>
  <c r="E8" i="94"/>
  <c r="E7" i="94"/>
  <c r="E6" i="94"/>
  <c r="E11" i="94" s="1"/>
  <c r="C10" i="94"/>
  <c r="C11" i="94" s="1"/>
  <c r="C9" i="94"/>
  <c r="C8" i="94"/>
  <c r="C7" i="94"/>
  <c r="C6" i="94"/>
  <c r="E7" i="121"/>
  <c r="D7" i="121"/>
  <c r="C7" i="121"/>
  <c r="B7" i="121"/>
  <c r="C24" i="42"/>
  <c r="B24" i="42" s="1"/>
  <c r="D25" i="56"/>
  <c r="D24" i="56"/>
  <c r="D5" i="56"/>
  <c r="D4" i="56"/>
  <c r="D14" i="96"/>
  <c r="B14" i="96"/>
  <c r="D10" i="95"/>
  <c r="B11" i="95"/>
  <c r="E4" i="113"/>
  <c r="E4" i="112"/>
  <c r="A8" i="68" l="1"/>
  <c r="A9" i="68" s="1"/>
  <c r="A10" i="68" s="1"/>
  <c r="A11" i="68" s="1"/>
  <c r="A12" i="68" s="1"/>
  <c r="A13" i="68" s="1"/>
  <c r="A14" i="68" s="1"/>
  <c r="A15" i="68" s="1"/>
  <c r="A16" i="68" s="1"/>
  <c r="A17" i="68" s="1"/>
  <c r="A18" i="68" s="1"/>
</calcChain>
</file>

<file path=xl/sharedStrings.xml><?xml version="1.0" encoding="utf-8"?>
<sst xmlns="http://schemas.openxmlformats.org/spreadsheetml/2006/main" count="781" uniqueCount="369">
  <si>
    <t>Calendar Year</t>
  </si>
  <si>
    <t>Accident Year</t>
  </si>
  <si>
    <t>National Insurers</t>
  </si>
  <si>
    <t>Top 5 Insurers</t>
  </si>
  <si>
    <t>Top 6th to 10th Insurers</t>
  </si>
  <si>
    <t>All Other Insurers</t>
  </si>
  <si>
    <t>State Compensation Insurance Fund</t>
  </si>
  <si>
    <t>Number of Claims per 1,000 Employees</t>
  </si>
  <si>
    <t>NCCI States' Average Indemnity Severity</t>
  </si>
  <si>
    <t>California Average Wage Level</t>
  </si>
  <si>
    <t>NCCI States' Workers' Compensation Medical on Indemnity Claims</t>
  </si>
  <si>
    <t>Chart 34: Medical Cost Level Indexed to 2001</t>
  </si>
  <si>
    <t>California Medical CPI</t>
  </si>
  <si>
    <t>State</t>
  </si>
  <si>
    <t>Median:</t>
  </si>
  <si>
    <t>IN</t>
  </si>
  <si>
    <t>AR</t>
  </si>
  <si>
    <t>WV</t>
  </si>
  <si>
    <t>UT</t>
  </si>
  <si>
    <t>OR</t>
  </si>
  <si>
    <t>KS</t>
  </si>
  <si>
    <t>NV</t>
  </si>
  <si>
    <t>TX</t>
  </si>
  <si>
    <t>DC</t>
  </si>
  <si>
    <t>VA</t>
  </si>
  <si>
    <t>AZ</t>
  </si>
  <si>
    <t>MD</t>
  </si>
  <si>
    <t>MA</t>
  </si>
  <si>
    <t>MI</t>
  </si>
  <si>
    <t>CO</t>
  </si>
  <si>
    <t>NM</t>
  </si>
  <si>
    <t>KY</t>
  </si>
  <si>
    <t>TN</t>
  </si>
  <si>
    <t>MS</t>
  </si>
  <si>
    <t>IA</t>
  </si>
  <si>
    <t>AL</t>
  </si>
  <si>
    <t>MN</t>
  </si>
  <si>
    <t>MO</t>
  </si>
  <si>
    <t>NE</t>
  </si>
  <si>
    <t>NH</t>
  </si>
  <si>
    <t>OK</t>
  </si>
  <si>
    <t>SD</t>
  </si>
  <si>
    <t>IL</t>
  </si>
  <si>
    <t>FL</t>
  </si>
  <si>
    <t>ID</t>
  </si>
  <si>
    <t>NC</t>
  </si>
  <si>
    <t>ME</t>
  </si>
  <si>
    <t>PA</t>
  </si>
  <si>
    <t>SC</t>
  </si>
  <si>
    <t>HI</t>
  </si>
  <si>
    <t>MT</t>
  </si>
  <si>
    <t>WI</t>
  </si>
  <si>
    <t>LA</t>
  </si>
  <si>
    <t>VT</t>
  </si>
  <si>
    <t>RI</t>
  </si>
  <si>
    <t>CT</t>
  </si>
  <si>
    <t>GA</t>
  </si>
  <si>
    <t>DE</t>
  </si>
  <si>
    <t>AK</t>
  </si>
  <si>
    <t>NJ</t>
  </si>
  <si>
    <t>CA</t>
  </si>
  <si>
    <t>NY</t>
  </si>
  <si>
    <t>Region</t>
  </si>
  <si>
    <t>Region Name</t>
  </si>
  <si>
    <t>Indemnity Claim Frequency Relative to Statewide</t>
  </si>
  <si>
    <t>Yuba City / Redding / Far North</t>
  </si>
  <si>
    <t>Sonoma / Napa</t>
  </si>
  <si>
    <t>Sacramento</t>
  </si>
  <si>
    <t>Stockton / Modesto / Merced</t>
  </si>
  <si>
    <t>Fresno / Madera</t>
  </si>
  <si>
    <t>Bay Area</t>
  </si>
  <si>
    <t>Peninsula / Silicon Valley</t>
  </si>
  <si>
    <t>Santa Cruz / Monterey / Salinas</t>
  </si>
  <si>
    <t>SLO / Santa Barbara</t>
  </si>
  <si>
    <t>Bakersfield</t>
  </si>
  <si>
    <t>Tulare / Inyo</t>
  </si>
  <si>
    <t>Ventura</t>
  </si>
  <si>
    <t>Santa Monica / San Fernando Valley</t>
  </si>
  <si>
    <t>San Bernardino / West Riverside</t>
  </si>
  <si>
    <t>LA / Long Beach</t>
  </si>
  <si>
    <t>San Gabriel Valley / Pasadena</t>
  </si>
  <si>
    <t>Orange County</t>
  </si>
  <si>
    <t>Imperial / Riverside</t>
  </si>
  <si>
    <t>San Diego</t>
  </si>
  <si>
    <t>Percent of Indemnity Claims Involving Cumulative Trauma</t>
  </si>
  <si>
    <t>Los Angeles Basin</t>
  </si>
  <si>
    <t>Remainder of California</t>
  </si>
  <si>
    <t>Permanent Disability Claims per 100,000 Employees</t>
  </si>
  <si>
    <t>Average Indemnity Cost per Indemnity Claim</t>
  </si>
  <si>
    <t>Accident Period</t>
  </si>
  <si>
    <t>2018 to 2019</t>
  </si>
  <si>
    <t>2019 to 2020</t>
  </si>
  <si>
    <t>Medical-only Claims</t>
  </si>
  <si>
    <t>Indemnity Claims</t>
  </si>
  <si>
    <t>All Claims</t>
  </si>
  <si>
    <t>Chart 26: Percent of Cumulative Trauma Claims by Region</t>
  </si>
  <si>
    <t xml:space="preserve">Chart 1: Change in California Unemployment Rate </t>
  </si>
  <si>
    <t>Annual Unemployment Rate Change</t>
  </si>
  <si>
    <t>Other Services</t>
  </si>
  <si>
    <t>Mining</t>
  </si>
  <si>
    <t>Retail</t>
  </si>
  <si>
    <t>Wholesale</t>
  </si>
  <si>
    <t>Information</t>
  </si>
  <si>
    <t>Manufacturing</t>
  </si>
  <si>
    <t>Professional Services</t>
  </si>
  <si>
    <t>Public Administration</t>
  </si>
  <si>
    <t>Agriculture</t>
  </si>
  <si>
    <t>Construction</t>
  </si>
  <si>
    <t>Education, Health Care</t>
  </si>
  <si>
    <t>All Industries</t>
  </si>
  <si>
    <t>Lowest 25% of 
Wage Earners</t>
  </si>
  <si>
    <t>Second Quartile of 
Wage Earners</t>
  </si>
  <si>
    <t>Third Quartile of 
Wage Earners</t>
  </si>
  <si>
    <t>Highest 25% of 
Wage Earners</t>
  </si>
  <si>
    <t>Finance &amp; Insurance</t>
  </si>
  <si>
    <t>Arts &amp; Entertainment</t>
  </si>
  <si>
    <t>Hospitality</t>
  </si>
  <si>
    <t>Chart 4: California Employment Change Forecasts Indexed to 2019</t>
  </si>
  <si>
    <t>Hospitality/Arts &amp; Entertainment</t>
  </si>
  <si>
    <t>Chart 5: Filed COVID-19 Workers’ Compensation Claims</t>
  </si>
  <si>
    <t>Insured Claims</t>
  </si>
  <si>
    <t>Self-Insured Claims</t>
  </si>
  <si>
    <t>Statewide</t>
  </si>
  <si>
    <t>Transportation</t>
  </si>
  <si>
    <t>Real Estate</t>
  </si>
  <si>
    <t>Utilities</t>
  </si>
  <si>
    <t>Administrative Services</t>
  </si>
  <si>
    <t>Outside Sales</t>
  </si>
  <si>
    <t>Education</t>
  </si>
  <si>
    <t>Clerical</t>
  </si>
  <si>
    <t>Health Care</t>
  </si>
  <si>
    <t>Chart 8: COVID-19 Claims as a Percent of Indemnity Claims Over Time</t>
  </si>
  <si>
    <t>Accident Month</t>
  </si>
  <si>
    <t>Apr-20</t>
  </si>
  <si>
    <t>Insurer Reported Written Premium ($ Billions)</t>
  </si>
  <si>
    <t>Change in Written Premium ($ Billions)</t>
  </si>
  <si>
    <t>Components of Written Premium</t>
  </si>
  <si>
    <t>2013 to 2014</t>
  </si>
  <si>
    <t>2014 to 2015</t>
  </si>
  <si>
    <t>2015 to 2016</t>
  </si>
  <si>
    <t>2016 to 2017</t>
  </si>
  <si>
    <t>2017 to 2018</t>
  </si>
  <si>
    <t>Changes in Average Insurer Charged Rates</t>
  </si>
  <si>
    <t>Increase in Employer Payrolls</t>
  </si>
  <si>
    <t>Insurance Policy Period</t>
  </si>
  <si>
    <t>Average Charged Rate Per $100 of Payroll</t>
  </si>
  <si>
    <t>Average Industry Filed Manual Rate</t>
  </si>
  <si>
    <t>Average Charged Rate</t>
  </si>
  <si>
    <t>Average Advisory Pure Premium Rate</t>
  </si>
  <si>
    <t>Percentage</t>
  </si>
  <si>
    <t>COVID-19 Claims as a Percent of Indemnity Claims</t>
  </si>
  <si>
    <t>Policy Effective Period</t>
  </si>
  <si>
    <t>*Excluding COVID-19 Claims</t>
  </si>
  <si>
    <t>2022 (Projected)</t>
  </si>
  <si>
    <t>Accident/Calendar Year</t>
  </si>
  <si>
    <t>California-Focused Private Insurers</t>
  </si>
  <si>
    <t>Industry</t>
  </si>
  <si>
    <t>Share of Pure Premium</t>
  </si>
  <si>
    <t>Share of Payroll</t>
  </si>
  <si>
    <t>Agriculture, Mining</t>
  </si>
  <si>
    <t>Transportation &amp; Warehousing</t>
  </si>
  <si>
    <t xml:space="preserve">Utilities, Construction </t>
  </si>
  <si>
    <t>Retail, Wholesale</t>
  </si>
  <si>
    <t>Information, Professional Services</t>
  </si>
  <si>
    <t>Clerical, Outside Sales, Admin. Services, Finance &amp; Insurance, Real Estate</t>
  </si>
  <si>
    <t>Chart 46: Average Allocated Loss Adjustment Expenses per Indemnity Claim</t>
  </si>
  <si>
    <t>Year</t>
  </si>
  <si>
    <t>Average Allocated Loss Adjustment Expenses per Indemnity Claim</t>
  </si>
  <si>
    <t>Chart 47: Average Medical Cost Containment Program Cost per Indemnity Claim</t>
  </si>
  <si>
    <t>Average Medical Cost Containment Program Cost per Indemnity Claim</t>
  </si>
  <si>
    <t>Chart 48: Ratios of Allocated Loss Adjustment Expenses to Losses</t>
  </si>
  <si>
    <t>Ratios of Allocated Loss Adjustment Expenses to Losses</t>
  </si>
  <si>
    <t>Chart 49: Median Paid ALAE on Permanent Disability Claims</t>
  </si>
  <si>
    <t>Chart 50: Ratios of Unallocated Loss Adjustment Expenses to Losses</t>
  </si>
  <si>
    <t>Ratios of Unallocated Loss Adjustment Expenses to Losses</t>
  </si>
  <si>
    <t>Chart 51: Number of Lien Filings</t>
  </si>
  <si>
    <t xml:space="preserve">Chart 52: Distribution of Insured System Costs </t>
  </si>
  <si>
    <t>Incurred Indemnity Benefits</t>
  </si>
  <si>
    <t>Incurred Medical Benefits</t>
  </si>
  <si>
    <t>Loss Adjustment Expenses</t>
  </si>
  <si>
    <t>Commissions &amp; Other Acquisition Expenses</t>
  </si>
  <si>
    <t>General Expenses &amp; Premium Taxes</t>
  </si>
  <si>
    <t xml:space="preserve">Chart 53: Distribution of Paid Indemnity Benefits </t>
  </si>
  <si>
    <t>Temporary Disability</t>
  </si>
  <si>
    <t>Permanent Partial Disability</t>
  </si>
  <si>
    <t>Permanent Total Disability</t>
  </si>
  <si>
    <t>Death</t>
  </si>
  <si>
    <t>Other</t>
  </si>
  <si>
    <t xml:space="preserve">Chart 54: Distribution of Paid Medical Benefits </t>
  </si>
  <si>
    <t>Physicians</t>
  </si>
  <si>
    <t>Payments Made Directly to Injured Workers</t>
  </si>
  <si>
    <t>Inpatient and Outpatient Services</t>
  </si>
  <si>
    <t>Pharmaceuticals</t>
  </si>
  <si>
    <t>Medical-Legal Evaluations</t>
  </si>
  <si>
    <t>Medical Liens</t>
  </si>
  <si>
    <t>Medical Supplies and Equipment</t>
  </si>
  <si>
    <t>Losses</t>
  </si>
  <si>
    <t>Other Expenses</t>
  </si>
  <si>
    <t>California (Private Insurers)</t>
  </si>
  <si>
    <t>Countrywide (Private Insurers)</t>
  </si>
  <si>
    <t>Fortune Magazine–All Industry</t>
  </si>
  <si>
    <t>Countrywide Workers' Compensation</t>
  </si>
  <si>
    <t>California Workers' Compensation</t>
  </si>
  <si>
    <t>2022 Projected</t>
  </si>
  <si>
    <t>Number of Liens Filed in Thousands</t>
  </si>
  <si>
    <t>Total</t>
  </si>
  <si>
    <t>Dollars in Billions</t>
  </si>
  <si>
    <t>Component</t>
  </si>
  <si>
    <t xml:space="preserve"> Indemnity Benefit</t>
  </si>
  <si>
    <t>Medical Benefit</t>
  </si>
  <si>
    <t>Combined Ratio</t>
  </si>
  <si>
    <t>Median Paid ALAE on Permanent Disability Claims</t>
  </si>
  <si>
    <t>Chart 35: Medical Cost per Indemnity Claim by State</t>
  </si>
  <si>
    <t>Medical Cost per Indemnity Claim</t>
  </si>
  <si>
    <t>Indemnity Cost per Indemnity Claim</t>
  </si>
  <si>
    <t>Average Medical Cost per Indemnity Claim</t>
  </si>
  <si>
    <t>Chart 36: Medical Service Cost Level Indexed to 2012</t>
  </si>
  <si>
    <t>Medical Service Period</t>
  </si>
  <si>
    <t>Chart 37: Pharmaceutical Cost Level Indexed to 2012</t>
  </si>
  <si>
    <t>Chart 39: Percent of Ultimate Medical Cost Paid at 3 Years</t>
  </si>
  <si>
    <t>Percent of Ultimate Medical Cost Paid at 3 Years</t>
  </si>
  <si>
    <t>CA (12/31/2012)</t>
  </si>
  <si>
    <t>Chart 40: Percent of Medical Losses Paid by Year</t>
  </si>
  <si>
    <t>Paid in Year 1</t>
  </si>
  <si>
    <t>Paid in Year 2</t>
  </si>
  <si>
    <t>Paid in Years 3-5</t>
  </si>
  <si>
    <t>Paid in Years 6-8</t>
  </si>
  <si>
    <t>Paid After Year 8</t>
  </si>
  <si>
    <t>California</t>
  </si>
  <si>
    <t>NCCI States</t>
  </si>
  <si>
    <t>Chart 41: Percent of Indemnity Claims Unreported at 12 Months</t>
  </si>
  <si>
    <t>Percent of Indemnity Claims Unreported at 12 Months</t>
  </si>
  <si>
    <t>Percent of Indemnity Claims Open at 60 Months</t>
  </si>
  <si>
    <t>Chart 43: Percent of Open Indemnity Claims Closed During Next Year</t>
  </si>
  <si>
    <t>Percent of Open Indemnity Claims Closed During Next Year</t>
  </si>
  <si>
    <t>Type of Frictional Costs</t>
  </si>
  <si>
    <t>Share of Paid Frictional Costs</t>
  </si>
  <si>
    <t>Defense Attorney Expenses</t>
  </si>
  <si>
    <t>Medical Cost Containment Program Costs</t>
  </si>
  <si>
    <t>Applicant Attorney Fees</t>
  </si>
  <si>
    <t>Medical-Legal Costs</t>
  </si>
  <si>
    <t>Other Allocated Loss Adjustment Expense Costs</t>
  </si>
  <si>
    <t>Unallocated Loss Adjustment Expenses</t>
  </si>
  <si>
    <t>Chart 42: Percent of Indemnity Claims Open at 60 Months</t>
  </si>
  <si>
    <t>Chart 2: California Employment Change by Wage Level in 2020</t>
  </si>
  <si>
    <t>Chart 3: California Employment Change by Wage Level in 2021</t>
  </si>
  <si>
    <t>Chart 6: Distribution of Covid-19 Claims by Industry</t>
  </si>
  <si>
    <t xml:space="preserve"> </t>
  </si>
  <si>
    <t>Public (Safety/Govt)</t>
  </si>
  <si>
    <t>Food Services</t>
  </si>
  <si>
    <t>Admin &amp; Waste</t>
  </si>
  <si>
    <t>Finance</t>
  </si>
  <si>
    <t>Accomodation</t>
  </si>
  <si>
    <t>Professional &amp; Tech</t>
  </si>
  <si>
    <t>Arts &amp; Rec</t>
  </si>
  <si>
    <t>Share of Indemnity Claims due to Covid-19</t>
  </si>
  <si>
    <t>Accomodation &amp; Food Services</t>
  </si>
  <si>
    <t>Chart 9: COVID-19 Incurred Claim Severities for Accident Year 2020</t>
  </si>
  <si>
    <t>COVID-19</t>
  </si>
  <si>
    <t>Non-COVID-19</t>
  </si>
  <si>
    <t>Indemnity</t>
  </si>
  <si>
    <t>Medical</t>
  </si>
  <si>
    <t>Chart 10: COVID-19 Claims and Incurred Losses by Claim Type for Accident Year 2020</t>
  </si>
  <si>
    <t>Permanent Disability</t>
  </si>
  <si>
    <t>Temporary Disability Only</t>
  </si>
  <si>
    <t>Medical-Only</t>
  </si>
  <si>
    <t>Chart 11: COVID-19 Indemnity Claim Distribution by Incurred Loss Size for Accident Year 2020</t>
  </si>
  <si>
    <t>COVID-19 Indemnity Claims (Excluding Indemnity-Only Claims)</t>
  </si>
  <si>
    <t>Non-COVID-19 Indemnity Claims</t>
  </si>
  <si>
    <t>[0, $1k]</t>
  </si>
  <si>
    <t>[$1k, $5k]</t>
  </si>
  <si>
    <t>[$5k, $10k]</t>
  </si>
  <si>
    <t>[$10k, $50k]</t>
  </si>
  <si>
    <t>[$50k, $100k]</t>
  </si>
  <si>
    <t>[$100k, $500k]</t>
  </si>
  <si>
    <t>[$500K+]</t>
  </si>
  <si>
    <t>Chart 12: Projected COVID-19 Costs as a Percent of Non-COVID-19 Costs</t>
  </si>
  <si>
    <t>Accident Year 2020</t>
  </si>
  <si>
    <t>Accident Year 2021</t>
  </si>
  <si>
    <t>September 1, 2022 Policy Period</t>
  </si>
  <si>
    <t>Based on Data Reported as of 12/31/21</t>
  </si>
  <si>
    <t>Chart 13: Reported Written Premium</t>
  </si>
  <si>
    <t>2022 Forecast</t>
  </si>
  <si>
    <t>2020 to 2021</t>
  </si>
  <si>
    <t>2021 to 2022
Forecast</t>
  </si>
  <si>
    <t>Chart 14: Drivers of Written Premium Changes</t>
  </si>
  <si>
    <t>Chart 15: Changes in the Statewide California Average Wage</t>
  </si>
  <si>
    <t>Reported Wage Change</t>
  </si>
  <si>
    <t>WCIRB Adjusted Wage Change</t>
  </si>
  <si>
    <t>2022 (Forecast)</t>
  </si>
  <si>
    <t>Chart 16: Average Charged Rate Per $100 of Payroll</t>
  </si>
  <si>
    <t>Chart 17: Changes in Average Rates Since 2015</t>
  </si>
  <si>
    <t>Chart 19: Share of Self-Insurance by Industry</t>
  </si>
  <si>
    <t>Public
Administration</t>
  </si>
  <si>
    <t>Retail
Trade</t>
  </si>
  <si>
    <t>All Other
Industries</t>
  </si>
  <si>
    <t>Insured Employees</t>
  </si>
  <si>
    <t>Self-Insured Employees</t>
  </si>
  <si>
    <t>Chart 20: Pure Premium and Insured Payroll by Industry</t>
  </si>
  <si>
    <t>Chart 21: Indemnity Claims per 1,000 Employees</t>
  </si>
  <si>
    <t>Chart 22: Indemnity Claim Frequency Indexed to 2005</t>
  </si>
  <si>
    <t>Frequency Indexed to 2005</t>
  </si>
  <si>
    <t>Chart 23: Percent Change in Non-COVID-19 Claims Filed</t>
  </si>
  <si>
    <t>Q1 2021 to Q1 2022</t>
  </si>
  <si>
    <t>Chart 24: Change in Indemnity Claim Frequency by Industry in 2020</t>
  </si>
  <si>
    <t>Change in Claim Frequency</t>
  </si>
  <si>
    <t>Agriculture &amp; Mining</t>
  </si>
  <si>
    <t>Construction &amp; Utilities</t>
  </si>
  <si>
    <t>Wholesale Trade</t>
  </si>
  <si>
    <t>Retail Trade</t>
  </si>
  <si>
    <t>Transportation and Warehousing</t>
  </si>
  <si>
    <t>Information, Finance, Insurance, and Real Estate</t>
  </si>
  <si>
    <t>Professional, Scientific, and Technical</t>
  </si>
  <si>
    <t>Admin, Support, Waste Mgmt/Remediation</t>
  </si>
  <si>
    <t>Educational Services</t>
  </si>
  <si>
    <t>Health Care and Social Assistance</t>
  </si>
  <si>
    <t>Arts, Entertainment, and Recreation</t>
  </si>
  <si>
    <t>Accommodation and Food Services</t>
  </si>
  <si>
    <t>Outside Sales, Clerical, and Public Administration</t>
  </si>
  <si>
    <t>Chart 25: Regional Differences in Indemnity Claim Frequency</t>
  </si>
  <si>
    <t>Chart 26: Percent of Indemnity Claims Involving Cumulative Trauma</t>
  </si>
  <si>
    <t>Chart 27: Change in Cumulative Trauma Claims by Industry in 2020</t>
  </si>
  <si>
    <t>Utilities &amp; Transportation</t>
  </si>
  <si>
    <t>Healthcare</t>
  </si>
  <si>
    <t>Clerical &amp; Public Administration</t>
  </si>
  <si>
    <t>Chart 29: Permanent Partial Disability Claims per 100,000 Employees</t>
  </si>
  <si>
    <t>Chart 30: Average Indemnity Cost per Indemnity Claim</t>
  </si>
  <si>
    <t>2024 (Projected)</t>
  </si>
  <si>
    <t>2023 (Projected)</t>
  </si>
  <si>
    <t>Chart 31: Indemnity Cost Level Indexed to 2005</t>
  </si>
  <si>
    <t>Chart 32: Indemnity Cost per Indemnity Claim by State</t>
  </si>
  <si>
    <t>Chart 33: Average Medical Cost per Indemnity Claim</t>
  </si>
  <si>
    <t>2023 projected</t>
  </si>
  <si>
    <t>2024 projected</t>
  </si>
  <si>
    <t>Average Paid per Transaction</t>
  </si>
  <si>
    <t>Average Number of Transactions per Claim</t>
  </si>
  <si>
    <t>Average Paid per Claim</t>
  </si>
  <si>
    <t>Chart 38: Medical-Legal Cost Level Indexed to 2013</t>
  </si>
  <si>
    <t xml:space="preserve"> Paid per Claim Indexed to 2013 </t>
  </si>
  <si>
    <t>Service Period</t>
  </si>
  <si>
    <t>CA (12/31/2021)</t>
  </si>
  <si>
    <t>Chart 44: Cost to Deliver $1 of Benefits</t>
  </si>
  <si>
    <t>Cost to Deliver $1 of Benefits</t>
  </si>
  <si>
    <t>Medicare</t>
  </si>
  <si>
    <t>Private Group Health Insurance</t>
  </si>
  <si>
    <t>Chart 45: Distrtibution of 2021 Paid Frictional Costs</t>
  </si>
  <si>
    <t>2023 Projected</t>
  </si>
  <si>
    <t>2024 Projected</t>
  </si>
  <si>
    <t>Chart 55: Market Concentration Ratios</t>
  </si>
  <si>
    <t>Chart 56: Market Share by Type of Insurer</t>
  </si>
  <si>
    <t>Chart 57: Projected Combined Loss and Expense Ratios</t>
  </si>
  <si>
    <t>Chart 58: Private Insurer Reported Combined Ratios</t>
  </si>
  <si>
    <t>Chart 59: Average Return on Net Worth</t>
  </si>
  <si>
    <t>2021*</t>
  </si>
  <si>
    <t>2021 (New Fee Schedule Period)</t>
  </si>
  <si>
    <t>Chart 7: COVID-19 Claims as a Percent of Indemnity Claims for Insured Employers</t>
  </si>
  <si>
    <t>COVID-19 Claim Counts</t>
  </si>
  <si>
    <t>Non-COVID-19 Claim Counts</t>
  </si>
  <si>
    <t>COVID-19 Losses</t>
  </si>
  <si>
    <t>Non-COVID-19 Losses</t>
  </si>
  <si>
    <t>Size of Total Incurred Losses</t>
  </si>
  <si>
    <t>1/1/2022-3/31/2022</t>
  </si>
  <si>
    <t>2020*</t>
  </si>
  <si>
    <t>2020 (Preliminary)*</t>
  </si>
  <si>
    <t>Change in CT Claims from 2019 to 2020*</t>
  </si>
  <si>
    <t>California Average Indemnity Severity*</t>
  </si>
  <si>
    <t>California Workers' Compensation Medical on Indemnity Claims*</t>
  </si>
  <si>
    <t xml:space="preserve"> Paid per Claim Indexed to 2012</t>
  </si>
  <si>
    <t>Workers' Compensation Median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</si>
</sst>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  <numFmt numFmtId="167" formatCode="&quot;$&quot;#,##0.0"/>
    <numFmt numFmtId="168" formatCode="&quot;$&quot;#,##0"/>
    <numFmt numFmtId="169" formatCode="#,##0.000"/>
    <numFmt numFmtId="170" formatCode="&quot;$&quot;#,##0.0_);\(&quot;$&quot;#,##0.0\)"/>
    <numFmt numFmtId="171" formatCode="_(&quot;$&quot;* #,##0_);_(&quot;$&quot;* \(#,##0\);_(&quot;$&quot;* &quot;-&quot;??_);_(@_)"/>
    <numFmt numFmtId="172" formatCode="0.000"/>
    <numFmt numFmtId="173" formatCode="00"/>
    <numFmt numFmtId="174" formatCode="_(* #,##0.0_);_(* \(#,##0.0\);_(* &quot;-&quot;??_);_(@_)"/>
    <numFmt numFmtId="175" formatCode="00.0%"/>
    <numFmt numFmtId="176" formatCode="00%"/>
    <numFmt numFmtId="177" formatCode="&quot;$&quot;#,##0.0_);[Red]\(&quot;$&quot;#,##0.0\)"/>
    <numFmt numFmtId="178" formatCode="#,##0.000_);\(#,##0.000\)"/>
  </numFmts>
  <fonts count="4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Univers 55"/>
      <family val="2"/>
    </font>
    <font>
      <sz val="12"/>
      <name val="Arial MT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Univers 55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Univers 57 Condensed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lightUp">
        <fgColor rgb="FFBFBFBF"/>
        <bgColor rgb="FFFFFFFF"/>
      </patternFill>
    </fill>
    <fill>
      <patternFill patternType="lightTrellis">
        <fgColor rgb="FFBFBFBF"/>
        <bgColor rgb="FFFFFFFF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FBFBF"/>
      </left>
      <right style="thin">
        <color rgb="FF808080"/>
      </right>
      <top style="thin">
        <color rgb="FFBFBFBF"/>
      </top>
      <bottom style="thin">
        <color rgb="FF000000"/>
      </bottom>
      <diagonal/>
    </border>
    <border>
      <left style="thin">
        <color rgb="FFBFBFBF"/>
      </left>
      <right style="thin">
        <color rgb="FF808080"/>
      </right>
      <top style="double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auto="1"/>
      </top>
      <bottom style="thin">
        <color rgb="FFBFBFBF"/>
      </bottom>
      <diagonal/>
    </border>
  </borders>
  <cellStyleXfs count="437">
    <xf numFmtId="0" fontId="0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3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1" fillId="0" borderId="0"/>
    <xf numFmtId="0" fontId="3" fillId="0" borderId="0"/>
    <xf numFmtId="0" fontId="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1" fillId="0" borderId="0"/>
    <xf numFmtId="0" fontId="10" fillId="0" borderId="0"/>
    <xf numFmtId="0" fontId="1" fillId="0" borderId="0"/>
    <xf numFmtId="0" fontId="1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13" fillId="0" borderId="0"/>
    <xf numFmtId="0" fontId="14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9" applyNumberFormat="0" applyAlignment="0" applyProtection="0"/>
    <xf numFmtId="0" fontId="25" fillId="6" borderId="20" applyNumberFormat="0" applyAlignment="0" applyProtection="0"/>
    <xf numFmtId="0" fontId="26" fillId="6" borderId="19" applyNumberFormat="0" applyAlignment="0" applyProtection="0"/>
    <xf numFmtId="0" fontId="27" fillId="0" borderId="21" applyNumberFormat="0" applyFill="0" applyAlignment="0" applyProtection="0"/>
    <xf numFmtId="0" fontId="28" fillId="7" borderId="22" applyNumberFormat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3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30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3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0" fontId="31" fillId="0" borderId="0"/>
    <xf numFmtId="0" fontId="1" fillId="0" borderId="0"/>
    <xf numFmtId="0" fontId="31" fillId="0" borderId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1" fillId="0" borderId="0"/>
    <xf numFmtId="0" fontId="13" fillId="0" borderId="0"/>
    <xf numFmtId="9" fontId="39" fillId="0" borderId="0" applyFont="0" applyFill="0" applyBorder="0" applyAlignment="0" applyProtection="0"/>
    <xf numFmtId="0" fontId="3" fillId="0" borderId="0"/>
    <xf numFmtId="0" fontId="39" fillId="0" borderId="0"/>
    <xf numFmtId="43" fontId="3" fillId="0" borderId="0" applyFont="0" applyFill="0" applyBorder="0" applyAlignment="0" applyProtection="0"/>
    <xf numFmtId="0" fontId="31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0" fontId="8" fillId="8" borderId="23" applyNumberFormat="0" applyFont="0" applyAlignment="0" applyProtection="0"/>
    <xf numFmtId="49" fontId="32" fillId="0" borderId="0" applyFont="0" applyFill="0" applyBorder="0">
      <alignment horizontal="center" wrapText="1"/>
    </xf>
    <xf numFmtId="49" fontId="33" fillId="33" borderId="24" applyNumberFormat="0">
      <alignment horizontal="center" wrapText="1"/>
    </xf>
    <xf numFmtId="49" fontId="33" fillId="33" borderId="25" applyNumberFormat="0">
      <alignment horizontal="center" wrapText="1"/>
    </xf>
    <xf numFmtId="49" fontId="33" fillId="33" borderId="26">
      <alignment horizontal="center" wrapText="1"/>
    </xf>
    <xf numFmtId="5" fontId="32" fillId="0" borderId="27" applyFont="0" applyFill="0">
      <alignment horizontal="center"/>
      <protection locked="0"/>
    </xf>
    <xf numFmtId="37" fontId="32" fillId="0" borderId="27" applyFont="0" applyFill="0">
      <alignment horizontal="center"/>
      <protection locked="0"/>
    </xf>
    <xf numFmtId="49" fontId="34" fillId="0" borderId="0" applyFill="0">
      <alignment horizontal="center" wrapText="1"/>
    </xf>
    <xf numFmtId="5" fontId="35" fillId="34" borderId="27">
      <alignment horizontal="center"/>
    </xf>
    <xf numFmtId="49" fontId="36" fillId="0" borderId="28" applyFill="0">
      <alignment horizontal="center" wrapText="1"/>
    </xf>
    <xf numFmtId="5" fontId="35" fillId="34" borderId="28">
      <alignment horizontal="center"/>
    </xf>
    <xf numFmtId="49" fontId="36" fillId="0" borderId="27" applyFill="0">
      <alignment horizontal="center" wrapText="1"/>
    </xf>
    <xf numFmtId="49" fontId="32" fillId="0" borderId="0" applyFill="0">
      <alignment horizontal="left" wrapText="1"/>
    </xf>
    <xf numFmtId="10" fontId="32" fillId="0" borderId="27" applyFont="0" applyFill="0">
      <alignment horizontal="center" wrapText="1"/>
      <protection locked="0"/>
    </xf>
    <xf numFmtId="37" fontId="32" fillId="0" borderId="27" applyFont="0" applyFill="0">
      <alignment horizontal="center"/>
      <protection locked="0"/>
    </xf>
    <xf numFmtId="49" fontId="33" fillId="33" borderId="26">
      <alignment horizontal="center" wrapText="1"/>
    </xf>
    <xf numFmtId="5" fontId="38" fillId="34" borderId="28">
      <alignment horizontal="center"/>
    </xf>
    <xf numFmtId="49" fontId="32" fillId="0" borderId="0" applyFont="0" applyFill="0" applyBorder="0">
      <alignment horizontal="right" wrapText="1"/>
    </xf>
    <xf numFmtId="49" fontId="32" fillId="0" borderId="0" applyFont="0" applyFill="0" applyBorder="0">
      <alignment horizontal="center" wrapText="1"/>
    </xf>
    <xf numFmtId="49" fontId="32" fillId="0" borderId="27" applyFont="0" applyFill="0" applyAlignment="0">
      <alignment horizontal="left" wrapText="1"/>
    </xf>
    <xf numFmtId="49" fontId="35" fillId="0" borderId="15" applyFill="0">
      <alignment horizontal="left" wrapText="1"/>
    </xf>
    <xf numFmtId="49" fontId="32" fillId="0" borderId="28" applyFont="0" applyFill="0" applyAlignment="0">
      <alignment horizontal="left" wrapText="1"/>
    </xf>
    <xf numFmtId="49" fontId="36" fillId="0" borderId="28" applyFill="0">
      <alignment horizontal="center" wrapText="1"/>
    </xf>
    <xf numFmtId="49" fontId="36" fillId="0" borderId="27" applyFill="0">
      <alignment horizontal="center" wrapText="1"/>
    </xf>
    <xf numFmtId="49" fontId="34" fillId="0" borderId="0" applyFill="0">
      <alignment horizontal="center" wrapText="1"/>
    </xf>
    <xf numFmtId="37" fontId="32" fillId="0" borderId="27" applyFont="0" applyFill="0">
      <alignment horizontal="center"/>
      <protection locked="0"/>
    </xf>
    <xf numFmtId="49" fontId="35" fillId="0" borderId="0" applyFill="0">
      <alignment horizontal="left" wrapText="1"/>
    </xf>
    <xf numFmtId="5" fontId="32" fillId="0" borderId="27" applyFont="0" applyFill="0">
      <alignment horizontal="center"/>
      <protection locked="0"/>
    </xf>
    <xf numFmtId="5" fontId="32" fillId="0" borderId="0" applyFont="0" applyFill="0">
      <alignment horizontal="center"/>
      <protection locked="0"/>
    </xf>
    <xf numFmtId="5" fontId="35" fillId="34" borderId="27">
      <alignment horizontal="center"/>
    </xf>
    <xf numFmtId="5" fontId="35" fillId="34" borderId="29">
      <alignment horizontal="center"/>
    </xf>
    <xf numFmtId="5" fontId="35" fillId="34" borderId="28">
      <alignment horizontal="center"/>
    </xf>
    <xf numFmtId="0" fontId="32" fillId="0" borderId="27" applyFont="0">
      <alignment horizontal="center"/>
      <protection locked="0"/>
    </xf>
    <xf numFmtId="10" fontId="1" fillId="34" borderId="27">
      <alignment horizontal="center" wrapText="1"/>
    </xf>
    <xf numFmtId="5" fontId="32" fillId="34" borderId="0" applyFont="0" applyBorder="0">
      <alignment horizontal="center" wrapText="1"/>
    </xf>
    <xf numFmtId="5" fontId="32" fillId="35" borderId="0" applyFont="0" applyBorder="0">
      <alignment horizontal="center" wrapText="1"/>
    </xf>
    <xf numFmtId="5" fontId="32" fillId="35" borderId="15" applyFont="0">
      <alignment horizontal="center" wrapText="1"/>
    </xf>
    <xf numFmtId="49" fontId="35" fillId="0" borderId="0" applyFill="0" applyBorder="0">
      <alignment horizontal="center" wrapText="1"/>
    </xf>
    <xf numFmtId="49" fontId="35" fillId="0" borderId="0" applyNumberFormat="0" applyFill="0" applyBorder="0">
      <alignment horizontal="right" wrapText="1"/>
    </xf>
    <xf numFmtId="178" fontId="37" fillId="0" borderId="27">
      <alignment horizontal="center"/>
      <protection locked="0"/>
    </xf>
    <xf numFmtId="39" fontId="37" fillId="0" borderId="27">
      <alignment horizontal="center"/>
      <protection locked="0"/>
    </xf>
    <xf numFmtId="49" fontId="33" fillId="33" borderId="24" applyNumberFormat="0">
      <alignment horizontal="center" wrapText="1"/>
    </xf>
    <xf numFmtId="49" fontId="33" fillId="33" borderId="25" applyNumberFormat="0">
      <alignment horizontal="center" wrapText="1"/>
    </xf>
    <xf numFmtId="49" fontId="33" fillId="33" borderId="26">
      <alignment horizontal="center" wrapText="1"/>
    </xf>
    <xf numFmtId="37" fontId="38" fillId="34" borderId="28">
      <alignment horizontal="center"/>
    </xf>
    <xf numFmtId="49" fontId="33" fillId="33" borderId="25" applyNumberFormat="0">
      <alignment horizontal="left" wrapText="1"/>
    </xf>
    <xf numFmtId="49" fontId="32" fillId="0" borderId="0" applyFill="0">
      <alignment horizontal="left" vertical="top" wrapText="1"/>
    </xf>
    <xf numFmtId="0" fontId="32" fillId="0" borderId="0" applyFill="0">
      <alignment horizontal="left" vertical="top" wrapText="1"/>
    </xf>
    <xf numFmtId="5" fontId="32" fillId="35" borderId="1" applyFont="0">
      <alignment horizontal="center" wrapText="1"/>
    </xf>
    <xf numFmtId="5" fontId="35" fillId="34" borderId="29">
      <alignment horizontal="center"/>
    </xf>
    <xf numFmtId="5" fontId="32" fillId="35" borderId="1" applyFont="0">
      <alignment horizontal="center" wrapText="1"/>
    </xf>
    <xf numFmtId="9" fontId="8" fillId="0" borderId="0" applyFont="0" applyFill="0" applyBorder="0" applyAlignment="0" applyProtection="0"/>
    <xf numFmtId="0" fontId="8" fillId="8" borderId="23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5" fillId="0" borderId="0"/>
    <xf numFmtId="49" fontId="35" fillId="0" borderId="15" applyFill="0">
      <alignment horizontal="left" wrapText="1"/>
    </xf>
    <xf numFmtId="5" fontId="35" fillId="34" borderId="29">
      <alignment horizontal="center"/>
    </xf>
    <xf numFmtId="5" fontId="32" fillId="35" borderId="15" applyFont="0">
      <alignment horizontal="center" wrapText="1"/>
    </xf>
    <xf numFmtId="5" fontId="32" fillId="35" borderId="1" applyFont="0">
      <alignment horizontal="center" wrapText="1"/>
    </xf>
    <xf numFmtId="5" fontId="35" fillId="34" borderId="29">
      <alignment horizontal="center"/>
    </xf>
    <xf numFmtId="5" fontId="32" fillId="35" borderId="1" applyFont="0">
      <alignment horizontal="center" wrapText="1"/>
    </xf>
    <xf numFmtId="0" fontId="8" fillId="8" borderId="23" applyNumberFormat="0" applyFont="0" applyAlignment="0" applyProtection="0"/>
    <xf numFmtId="0" fontId="31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8" fillId="0" borderId="0" applyFont="0" applyFill="0" applyBorder="0" applyAlignment="0" applyProtection="0"/>
    <xf numFmtId="49" fontId="32" fillId="0" borderId="0" applyFill="0">
      <alignment horizontal="left" wrapText="1"/>
    </xf>
    <xf numFmtId="10" fontId="32" fillId="0" borderId="27" applyFont="0" applyFill="0">
      <alignment horizontal="center" wrapText="1"/>
      <protection locked="0"/>
    </xf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8" fillId="0" borderId="0"/>
    <xf numFmtId="0" fontId="42" fillId="0" borderId="0"/>
    <xf numFmtId="43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1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/>
    <xf numFmtId="0" fontId="11" fillId="0" borderId="0"/>
    <xf numFmtId="0" fontId="3" fillId="0" borderId="0"/>
    <xf numFmtId="0" fontId="8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350">
    <xf numFmtId="0" fontId="0" fillId="0" borderId="0" xfId="0"/>
    <xf numFmtId="0" fontId="12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9" fontId="11" fillId="0" borderId="5" xfId="116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9" fontId="11" fillId="0" borderId="6" xfId="116" applyFont="1" applyBorder="1" applyAlignment="1">
      <alignment horizontal="center"/>
    </xf>
    <xf numFmtId="0" fontId="11" fillId="0" borderId="2" xfId="0" quotePrefix="1" applyNumberFormat="1" applyFont="1" applyBorder="1" applyAlignment="1">
      <alignment horizontal="center"/>
    </xf>
    <xf numFmtId="9" fontId="11" fillId="0" borderId="7" xfId="116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readingOrder="1"/>
    </xf>
    <xf numFmtId="0" fontId="11" fillId="0" borderId="0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" fillId="0" borderId="2" xfId="96" applyFont="1" applyBorder="1" applyAlignment="1">
      <alignment horizontal="center" vertical="center"/>
    </xf>
    <xf numFmtId="0" fontId="3" fillId="0" borderId="2" xfId="96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/>
    </xf>
    <xf numFmtId="0" fontId="3" fillId="0" borderId="3" xfId="96" applyFont="1" applyFill="1" applyBorder="1" applyAlignment="1">
      <alignment horizontal="center" vertical="center"/>
    </xf>
    <xf numFmtId="1" fontId="11" fillId="0" borderId="10" xfId="29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64" fontId="3" fillId="0" borderId="2" xfId="40" applyNumberFormat="1" applyFont="1" applyBorder="1" applyAlignment="1">
      <alignment horizontal="center"/>
    </xf>
    <xf numFmtId="164" fontId="3" fillId="0" borderId="3" xfId="40" applyNumberFormat="1" applyFont="1" applyBorder="1" applyAlignment="1">
      <alignment horizontal="center"/>
    </xf>
    <xf numFmtId="0" fontId="3" fillId="0" borderId="2" xfId="40" applyFont="1" applyBorder="1" applyAlignment="1">
      <alignment horizontal="center"/>
    </xf>
    <xf numFmtId="0" fontId="3" fillId="0" borderId="3" xfId="40" applyFont="1" applyBorder="1" applyAlignment="1">
      <alignment horizontal="center"/>
    </xf>
    <xf numFmtId="1" fontId="11" fillId="0" borderId="0" xfId="29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3" fillId="0" borderId="6" xfId="66" applyNumberFormat="1" applyFont="1" applyBorder="1" applyAlignment="1">
      <alignment horizontal="center"/>
    </xf>
    <xf numFmtId="166" fontId="11" fillId="0" borderId="6" xfId="0" applyNumberFormat="1" applyFont="1" applyBorder="1" applyAlignment="1">
      <alignment horizontal="center"/>
    </xf>
    <xf numFmtId="166" fontId="11" fillId="0" borderId="0" xfId="0" applyNumberFormat="1" applyFont="1"/>
    <xf numFmtId="0" fontId="12" fillId="0" borderId="2" xfId="0" applyFont="1" applyBorder="1" applyAlignment="1">
      <alignment horizontal="center"/>
    </xf>
    <xf numFmtId="166" fontId="11" fillId="0" borderId="7" xfId="0" applyNumberFormat="1" applyFont="1" applyBorder="1" applyAlignment="1">
      <alignment horizontal="center"/>
    </xf>
    <xf numFmtId="0" fontId="11" fillId="0" borderId="4" xfId="0" applyFont="1" applyBorder="1"/>
    <xf numFmtId="169" fontId="11" fillId="0" borderId="4" xfId="0" applyNumberFormat="1" applyFont="1" applyBorder="1" applyAlignment="1">
      <alignment horizontal="center"/>
    </xf>
    <xf numFmtId="0" fontId="11" fillId="0" borderId="2" xfId="0" applyFont="1" applyBorder="1"/>
    <xf numFmtId="169" fontId="11" fillId="0" borderId="2" xfId="0" applyNumberFormat="1" applyFont="1" applyBorder="1" applyAlignment="1">
      <alignment horizontal="center"/>
    </xf>
    <xf numFmtId="0" fontId="11" fillId="0" borderId="3" xfId="0" applyFont="1" applyBorder="1"/>
    <xf numFmtId="169" fontId="11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9" fontId="11" fillId="0" borderId="0" xfId="116" applyFont="1" applyBorder="1" applyAlignment="1">
      <alignment horizontal="right" indent="2"/>
    </xf>
    <xf numFmtId="9" fontId="11" fillId="0" borderId="6" xfId="116" applyFont="1" applyBorder="1" applyAlignment="1">
      <alignment horizontal="right" indent="6"/>
    </xf>
    <xf numFmtId="9" fontId="11" fillId="0" borderId="10" xfId="116" applyFont="1" applyBorder="1" applyAlignment="1">
      <alignment horizontal="right" indent="2"/>
    </xf>
    <xf numFmtId="9" fontId="11" fillId="0" borderId="7" xfId="116" applyFont="1" applyBorder="1" applyAlignment="1">
      <alignment horizontal="right" indent="6"/>
    </xf>
    <xf numFmtId="0" fontId="12" fillId="0" borderId="8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1" fontId="11" fillId="0" borderId="6" xfId="0" applyNumberFormat="1" applyFont="1" applyBorder="1" applyAlignment="1">
      <alignment horizontal="right" indent="12"/>
    </xf>
    <xf numFmtId="0" fontId="12" fillId="0" borderId="3" xfId="0" applyFont="1" applyBorder="1" applyAlignment="1">
      <alignment horizontal="center"/>
    </xf>
    <xf numFmtId="0" fontId="3" fillId="0" borderId="2" xfId="49" quotePrefix="1" applyFont="1" applyBorder="1" applyAlignment="1">
      <alignment horizontal="center"/>
    </xf>
    <xf numFmtId="168" fontId="3" fillId="0" borderId="6" xfId="49" applyNumberFormat="1" applyFont="1" applyBorder="1" applyAlignment="1">
      <alignment horizontal="right" indent="11"/>
    </xf>
    <xf numFmtId="0" fontId="12" fillId="0" borderId="11" xfId="0" applyFont="1" applyBorder="1" applyAlignment="1">
      <alignment horizontal="center"/>
    </xf>
    <xf numFmtId="165" fontId="3" fillId="0" borderId="12" xfId="116" applyNumberFormat="1" applyFont="1" applyBorder="1" applyAlignment="1">
      <alignment horizontal="center"/>
    </xf>
    <xf numFmtId="165" fontId="3" fillId="0" borderId="0" xfId="116" applyNumberFormat="1" applyFont="1" applyBorder="1" applyAlignment="1">
      <alignment horizontal="center"/>
    </xf>
    <xf numFmtId="165" fontId="3" fillId="0" borderId="6" xfId="116" applyNumberFormat="1" applyFont="1" applyBorder="1" applyAlignment="1">
      <alignment horizontal="center"/>
    </xf>
    <xf numFmtId="165" fontId="3" fillId="0" borderId="13" xfId="116" applyNumberFormat="1" applyFont="1" applyBorder="1" applyAlignment="1">
      <alignment horizontal="center"/>
    </xf>
    <xf numFmtId="165" fontId="3" fillId="0" borderId="10" xfId="116" applyNumberFormat="1" applyFont="1" applyBorder="1" applyAlignment="1">
      <alignment horizontal="center"/>
    </xf>
    <xf numFmtId="165" fontId="3" fillId="0" borderId="7" xfId="116" applyNumberFormat="1" applyFont="1" applyBorder="1" applyAlignment="1">
      <alignment horizontal="center"/>
    </xf>
    <xf numFmtId="9" fontId="11" fillId="0" borderId="14" xfId="116" applyFont="1" applyBorder="1" applyAlignment="1">
      <alignment horizontal="center"/>
    </xf>
    <xf numFmtId="9" fontId="11" fillId="0" borderId="15" xfId="116" applyFont="1" applyBorder="1" applyAlignment="1">
      <alignment horizontal="center"/>
    </xf>
    <xf numFmtId="9" fontId="11" fillId="0" borderId="12" xfId="116" applyFont="1" applyBorder="1" applyAlignment="1">
      <alignment horizontal="center"/>
    </xf>
    <xf numFmtId="9" fontId="11" fillId="0" borderId="0" xfId="116" applyFont="1" applyBorder="1" applyAlignment="1">
      <alignment horizontal="center"/>
    </xf>
    <xf numFmtId="9" fontId="11" fillId="0" borderId="13" xfId="116" applyFont="1" applyBorder="1" applyAlignment="1">
      <alignment horizontal="center"/>
    </xf>
    <xf numFmtId="9" fontId="11" fillId="0" borderId="10" xfId="116" applyFont="1" applyBorder="1" applyAlignment="1">
      <alignment horizontal="center"/>
    </xf>
    <xf numFmtId="9" fontId="11" fillId="0" borderId="14" xfId="116" applyFont="1" applyBorder="1" applyAlignment="1">
      <alignment horizontal="right" indent="9"/>
    </xf>
    <xf numFmtId="9" fontId="11" fillId="0" borderId="15" xfId="116" applyFont="1" applyBorder="1" applyAlignment="1">
      <alignment horizontal="right" indent="6"/>
    </xf>
    <xf numFmtId="9" fontId="11" fillId="0" borderId="5" xfId="116" applyFont="1" applyBorder="1" applyAlignment="1">
      <alignment horizontal="right" indent="6"/>
    </xf>
    <xf numFmtId="9" fontId="11" fillId="0" borderId="12" xfId="116" applyFont="1" applyBorder="1" applyAlignment="1">
      <alignment horizontal="right" indent="9"/>
    </xf>
    <xf numFmtId="9" fontId="11" fillId="0" borderId="0" xfId="116" applyFont="1" applyBorder="1" applyAlignment="1">
      <alignment horizontal="right" indent="6"/>
    </xf>
    <xf numFmtId="9" fontId="11" fillId="0" borderId="13" xfId="116" applyFont="1" applyBorder="1" applyAlignment="1">
      <alignment horizontal="right" indent="9"/>
    </xf>
    <xf numFmtId="9" fontId="11" fillId="0" borderId="10" xfId="116" applyFont="1" applyBorder="1" applyAlignment="1">
      <alignment horizontal="right" indent="6"/>
    </xf>
    <xf numFmtId="0" fontId="12" fillId="0" borderId="0" xfId="0" applyFont="1" applyAlignment="1">
      <alignment horizontal="center"/>
    </xf>
    <xf numFmtId="0" fontId="12" fillId="0" borderId="0" xfId="62" applyFont="1"/>
    <xf numFmtId="14" fontId="12" fillId="0" borderId="0" xfId="62" applyNumberFormat="1" applyFont="1"/>
    <xf numFmtId="0" fontId="1" fillId="0" borderId="0" xfId="62" applyFont="1" applyAlignment="1">
      <alignment wrapText="1"/>
    </xf>
    <xf numFmtId="0" fontId="1" fillId="0" borderId="0" xfId="62" applyFont="1"/>
    <xf numFmtId="0" fontId="3" fillId="0" borderId="12" xfId="50" applyFont="1" applyBorder="1" applyAlignment="1">
      <alignment horizontal="center"/>
    </xf>
    <xf numFmtId="170" fontId="3" fillId="0" borderId="6" xfId="50" applyNumberFormat="1" applyFont="1" applyBorder="1" applyAlignment="1">
      <alignment horizontal="right" indent="13"/>
    </xf>
    <xf numFmtId="170" fontId="3" fillId="0" borderId="6" xfId="76" applyNumberFormat="1" applyFont="1" applyBorder="1" applyAlignment="1">
      <alignment horizontal="right" indent="13"/>
    </xf>
    <xf numFmtId="0" fontId="11" fillId="0" borderId="13" xfId="0" applyFont="1" applyBorder="1"/>
    <xf numFmtId="170" fontId="3" fillId="0" borderId="7" xfId="76" applyNumberFormat="1" applyFont="1" applyBorder="1" applyAlignment="1">
      <alignment horizontal="right" indent="13"/>
    </xf>
    <xf numFmtId="0" fontId="11" fillId="0" borderId="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167" fontId="11" fillId="0" borderId="4" xfId="0" applyNumberFormat="1" applyFont="1" applyBorder="1" applyAlignment="1">
      <alignment horizontal="center"/>
    </xf>
    <xf numFmtId="167" fontId="11" fillId="0" borderId="5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167" fontId="11" fillId="0" borderId="3" xfId="0" applyNumberFormat="1" applyFont="1" applyBorder="1" applyAlignment="1">
      <alignment horizontal="center"/>
    </xf>
    <xf numFmtId="167" fontId="11" fillId="0" borderId="7" xfId="0" applyNumberFormat="1" applyFont="1" applyBorder="1" applyAlignment="1">
      <alignment horizontal="center"/>
    </xf>
    <xf numFmtId="166" fontId="3" fillId="0" borderId="6" xfId="76" applyNumberFormat="1" applyFont="1" applyBorder="1" applyAlignment="1">
      <alignment horizontal="center"/>
    </xf>
    <xf numFmtId="166" fontId="3" fillId="0" borderId="7" xfId="76" applyNumberFormat="1" applyFont="1" applyBorder="1" applyAlignment="1">
      <alignment horizontal="center"/>
    </xf>
    <xf numFmtId="0" fontId="3" fillId="0" borderId="0" xfId="76" applyFont="1" applyAlignment="1">
      <alignment horizontal="center"/>
    </xf>
    <xf numFmtId="7" fontId="3" fillId="0" borderId="0" xfId="76" applyNumberFormat="1" applyFont="1" applyAlignment="1">
      <alignment horizontal="center"/>
    </xf>
    <xf numFmtId="17" fontId="11" fillId="0" borderId="4" xfId="0" applyNumberFormat="1" applyFont="1" applyBorder="1" applyAlignment="1">
      <alignment horizontal="center"/>
    </xf>
    <xf numFmtId="17" fontId="11" fillId="0" borderId="2" xfId="0" applyNumberFormat="1" applyFont="1" applyBorder="1" applyAlignment="1">
      <alignment horizontal="center"/>
    </xf>
    <xf numFmtId="17" fontId="11" fillId="0" borderId="3" xfId="0" applyNumberFormat="1" applyFont="1" applyBorder="1" applyAlignment="1">
      <alignment horizontal="center"/>
    </xf>
    <xf numFmtId="0" fontId="1" fillId="0" borderId="0" xfId="50" applyFont="1"/>
    <xf numFmtId="0" fontId="1" fillId="0" borderId="0" xfId="50" applyFont="1" applyAlignment="1">
      <alignment horizontal="center"/>
    </xf>
    <xf numFmtId="0" fontId="1" fillId="0" borderId="1" xfId="50" applyFont="1" applyBorder="1" applyAlignment="1">
      <alignment horizontal="center"/>
    </xf>
    <xf numFmtId="0" fontId="1" fillId="0" borderId="3" xfId="76" applyFont="1" applyBorder="1" applyAlignment="1">
      <alignment horizontal="center" wrapText="1"/>
    </xf>
    <xf numFmtId="0" fontId="1" fillId="0" borderId="7" xfId="76" applyFont="1" applyBorder="1" applyAlignment="1">
      <alignment horizontal="center" wrapText="1"/>
    </xf>
    <xf numFmtId="0" fontId="1" fillId="0" borderId="4" xfId="50" applyFont="1" applyBorder="1" applyAlignment="1">
      <alignment horizontal="center"/>
    </xf>
    <xf numFmtId="0" fontId="1" fillId="0" borderId="5" xfId="50" applyFont="1" applyBorder="1" applyAlignment="1">
      <alignment horizontal="center"/>
    </xf>
    <xf numFmtId="0" fontId="1" fillId="0" borderId="0" xfId="40" applyFont="1"/>
    <xf numFmtId="0" fontId="1" fillId="0" borderId="0" xfId="40" quotePrefix="1" applyFont="1" applyAlignment="1">
      <alignment horizontal="center" wrapText="1"/>
    </xf>
    <xf numFmtId="0" fontId="11" fillId="0" borderId="0" xfId="62" applyFont="1"/>
    <xf numFmtId="9" fontId="11" fillId="0" borderId="0" xfId="62" applyNumberFormat="1" applyFont="1" applyAlignment="1">
      <alignment horizontal="center"/>
    </xf>
    <xf numFmtId="0" fontId="1" fillId="0" borderId="0" xfId="40" applyFont="1" applyAlignment="1">
      <alignment wrapText="1"/>
    </xf>
    <xf numFmtId="0" fontId="1" fillId="0" borderId="0" xfId="40" quotePrefix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13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3" fillId="0" borderId="2" xfId="40" applyNumberFormat="1" applyFont="1" applyBorder="1" applyAlignment="1">
      <alignment horizontal="center"/>
    </xf>
    <xf numFmtId="2" fontId="3" fillId="0" borderId="3" xfId="40" applyNumberFormat="1" applyFont="1" applyBorder="1" applyAlignment="1">
      <alignment horizontal="center"/>
    </xf>
    <xf numFmtId="0" fontId="3" fillId="0" borderId="6" xfId="49" quotePrefix="1" applyFont="1" applyBorder="1" applyAlignment="1">
      <alignment horizontal="center"/>
    </xf>
    <xf numFmtId="168" fontId="3" fillId="0" borderId="2" xfId="49" applyNumberFormat="1" applyFont="1" applyBorder="1" applyAlignment="1">
      <alignment horizontal="right" indent="11"/>
    </xf>
    <xf numFmtId="168" fontId="3" fillId="0" borderId="3" xfId="49" applyNumberFormat="1" applyFont="1" applyBorder="1" applyAlignment="1">
      <alignment horizontal="right" indent="11"/>
    </xf>
    <xf numFmtId="0" fontId="11" fillId="0" borderId="7" xfId="0" applyFont="1" applyBorder="1" applyAlignment="1">
      <alignment horizontal="center"/>
    </xf>
    <xf numFmtId="0" fontId="3" fillId="0" borderId="3" xfId="40" applyFont="1" applyBorder="1" applyAlignment="1">
      <alignment horizontal="center" wrapText="1"/>
    </xf>
    <xf numFmtId="9" fontId="11" fillId="0" borderId="6" xfId="0" applyNumberFormat="1" applyFont="1" applyBorder="1"/>
    <xf numFmtId="9" fontId="11" fillId="0" borderId="7" xfId="0" applyNumberFormat="1" applyFont="1" applyBorder="1"/>
    <xf numFmtId="0" fontId="12" fillId="0" borderId="11" xfId="0" applyFont="1" applyBorder="1"/>
    <xf numFmtId="0" fontId="12" fillId="0" borderId="8" xfId="0" applyFont="1" applyBorder="1"/>
    <xf numFmtId="9" fontId="11" fillId="0" borderId="4" xfId="0" applyNumberFormat="1" applyFont="1" applyBorder="1"/>
    <xf numFmtId="9" fontId="11" fillId="0" borderId="2" xfId="0" applyNumberFormat="1" applyFont="1" applyBorder="1"/>
    <xf numFmtId="9" fontId="11" fillId="0" borderId="3" xfId="0" applyNumberFormat="1" applyFont="1" applyBorder="1"/>
    <xf numFmtId="0" fontId="12" fillId="0" borderId="1" xfId="0" applyFont="1" applyBorder="1"/>
    <xf numFmtId="0" fontId="11" fillId="0" borderId="12" xfId="0" applyFont="1" applyBorder="1"/>
    <xf numFmtId="0" fontId="12" fillId="0" borderId="8" xfId="0" applyFont="1" applyBorder="1" applyAlignment="1">
      <alignment horizontal="center"/>
    </xf>
    <xf numFmtId="3" fontId="11" fillId="0" borderId="0" xfId="0" applyNumberFormat="1" applyFont="1"/>
    <xf numFmtId="165" fontId="11" fillId="0" borderId="6" xfId="116" applyNumberFormat="1" applyFont="1" applyBorder="1" applyAlignment="1">
      <alignment horizontal="center"/>
    </xf>
    <xf numFmtId="165" fontId="12" fillId="0" borderId="0" xfId="0" applyNumberFormat="1" applyFont="1"/>
    <xf numFmtId="9" fontId="11" fillId="0" borderId="0" xfId="0" applyNumberFormat="1" applyFont="1"/>
    <xf numFmtId="165" fontId="11" fillId="0" borderId="7" xfId="116" applyNumberFormat="1" applyFont="1" applyBorder="1" applyAlignment="1">
      <alignment horizontal="center"/>
    </xf>
    <xf numFmtId="165" fontId="1" fillId="0" borderId="0" xfId="128" applyNumberFormat="1" applyFont="1"/>
    <xf numFmtId="0" fontId="11" fillId="0" borderId="12" xfId="0" quotePrefix="1" applyFont="1" applyBorder="1" applyAlignment="1">
      <alignment horizontal="center"/>
    </xf>
    <xf numFmtId="0" fontId="11" fillId="0" borderId="0" xfId="0" quotePrefix="1" applyFont="1"/>
    <xf numFmtId="1" fontId="11" fillId="0" borderId="6" xfId="1" applyNumberFormat="1" applyFont="1" applyBorder="1" applyAlignment="1">
      <alignment horizontal="center"/>
    </xf>
    <xf numFmtId="1" fontId="11" fillId="0" borderId="7" xfId="1" applyNumberFormat="1" applyFont="1" applyBorder="1" applyAlignment="1">
      <alignment horizontal="center"/>
    </xf>
    <xf numFmtId="9" fontId="11" fillId="0" borderId="0" xfId="116" applyFont="1" applyBorder="1" applyAlignment="1">
      <alignment horizontal="right" indent="9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9" fontId="11" fillId="0" borderId="6" xfId="116" applyFont="1" applyBorder="1" applyAlignment="1">
      <alignment horizontal="right" indent="3"/>
    </xf>
    <xf numFmtId="9" fontId="11" fillId="0" borderId="7" xfId="116" applyFont="1" applyBorder="1" applyAlignment="1">
      <alignment horizontal="right" indent="3"/>
    </xf>
    <xf numFmtId="9" fontId="11" fillId="0" borderId="0" xfId="116" applyFont="1" applyBorder="1" applyAlignment="1">
      <alignment horizontal="right" indent="3"/>
    </xf>
    <xf numFmtId="9" fontId="11" fillId="0" borderId="0" xfId="116" applyFont="1" applyFill="1" applyBorder="1" applyAlignment="1">
      <alignment horizontal="right" indent="6"/>
    </xf>
    <xf numFmtId="9" fontId="11" fillId="0" borderId="0" xfId="116" applyFont="1" applyFill="1" applyBorder="1" applyAlignment="1">
      <alignment horizontal="right" indent="3"/>
    </xf>
    <xf numFmtId="0" fontId="3" fillId="0" borderId="4" xfId="40" applyFont="1" applyBorder="1"/>
    <xf numFmtId="9" fontId="3" fillId="0" borderId="5" xfId="40" applyNumberFormat="1" applyFont="1" applyBorder="1" applyAlignment="1">
      <alignment horizontal="center"/>
    </xf>
    <xf numFmtId="0" fontId="3" fillId="0" borderId="2" xfId="40" applyFont="1" applyBorder="1"/>
    <xf numFmtId="9" fontId="3" fillId="0" borderId="6" xfId="40" applyNumberFormat="1" applyFont="1" applyBorder="1" applyAlignment="1">
      <alignment horizontal="center"/>
    </xf>
    <xf numFmtId="0" fontId="3" fillId="0" borderId="3" xfId="40" applyFont="1" applyBorder="1"/>
    <xf numFmtId="9" fontId="3" fillId="0" borderId="7" xfId="4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138" applyFont="1"/>
    <xf numFmtId="0" fontId="1" fillId="0" borderId="0" xfId="137" applyFont="1"/>
    <xf numFmtId="173" fontId="1" fillId="0" borderId="0" xfId="40" applyNumberFormat="1" applyFont="1"/>
    <xf numFmtId="167" fontId="1" fillId="0" borderId="0" xfId="40" applyNumberFormat="1" applyFont="1"/>
    <xf numFmtId="9" fontId="1" fillId="0" borderId="0" xfId="40" applyNumberFormat="1" applyFont="1"/>
    <xf numFmtId="172" fontId="1" fillId="0" borderId="0" xfId="40" applyNumberFormat="1" applyFont="1"/>
    <xf numFmtId="168" fontId="11" fillId="0" borderId="6" xfId="136" applyNumberFormat="1" applyFont="1" applyBorder="1" applyAlignment="1">
      <alignment horizontal="center"/>
    </xf>
    <xf numFmtId="171" fontId="11" fillId="0" borderId="0" xfId="136" applyNumberFormat="1" applyFont="1" applyBorder="1"/>
    <xf numFmtId="168" fontId="11" fillId="0" borderId="7" xfId="136" applyNumberFormat="1" applyFont="1" applyBorder="1" applyAlignment="1">
      <alignment horizontal="center"/>
    </xf>
    <xf numFmtId="49" fontId="11" fillId="0" borderId="0" xfId="0" applyNumberFormat="1" applyFont="1"/>
    <xf numFmtId="165" fontId="11" fillId="0" borderId="12" xfId="116" applyNumberFormat="1" applyFont="1" applyBorder="1"/>
    <xf numFmtId="165" fontId="11" fillId="0" borderId="0" xfId="116" applyNumberFormat="1" applyFont="1" applyBorder="1"/>
    <xf numFmtId="165" fontId="11" fillId="0" borderId="6" xfId="116" applyNumberFormat="1" applyFont="1" applyBorder="1"/>
    <xf numFmtId="165" fontId="11" fillId="0" borderId="13" xfId="116" applyNumberFormat="1" applyFont="1" applyBorder="1"/>
    <xf numFmtId="165" fontId="11" fillId="0" borderId="10" xfId="116" applyNumberFormat="1" applyFont="1" applyBorder="1"/>
    <xf numFmtId="165" fontId="11" fillId="0" borderId="7" xfId="116" applyNumberFormat="1" applyFont="1" applyBorder="1"/>
    <xf numFmtId="0" fontId="11" fillId="0" borderId="6" xfId="0" applyFont="1" applyBorder="1"/>
    <xf numFmtId="0" fontId="11" fillId="0" borderId="10" xfId="0" applyFont="1" applyBorder="1"/>
    <xf numFmtId="0" fontId="11" fillId="0" borderId="7" xfId="0" applyFont="1" applyBorder="1"/>
    <xf numFmtId="0" fontId="14" fillId="0" borderId="0" xfId="139" applyFont="1" applyAlignment="1">
      <alignment horizontal="right" wrapText="1"/>
    </xf>
    <xf numFmtId="168" fontId="11" fillId="0" borderId="5" xfId="0" applyNumberFormat="1" applyFont="1" applyBorder="1" applyAlignment="1">
      <alignment horizontal="center"/>
    </xf>
    <xf numFmtId="168" fontId="11" fillId="0" borderId="6" xfId="0" applyNumberFormat="1" applyFont="1" applyBorder="1" applyAlignment="1">
      <alignment horizontal="center"/>
    </xf>
    <xf numFmtId="168" fontId="11" fillId="0" borderId="7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5" fontId="12" fillId="0" borderId="6" xfId="116" applyNumberFormat="1" applyFont="1" applyBorder="1" applyAlignment="1">
      <alignment horizontal="center"/>
    </xf>
    <xf numFmtId="167" fontId="11" fillId="0" borderId="2" xfId="116" applyNumberFormat="1" applyFont="1" applyBorder="1" applyAlignment="1">
      <alignment horizontal="right" indent="3"/>
    </xf>
    <xf numFmtId="167" fontId="11" fillId="0" borderId="3" xfId="116" applyNumberFormat="1" applyFont="1" applyBorder="1" applyAlignment="1">
      <alignment horizontal="right" indent="3"/>
    </xf>
    <xf numFmtId="0" fontId="11" fillId="0" borderId="1" xfId="0" applyFont="1" applyBorder="1" applyAlignment="1">
      <alignment horizontal="left"/>
    </xf>
    <xf numFmtId="167" fontId="11" fillId="0" borderId="1" xfId="116" applyNumberFormat="1" applyFont="1" applyBorder="1" applyAlignment="1">
      <alignment horizontal="right" indent="3"/>
    </xf>
    <xf numFmtId="9" fontId="11" fillId="0" borderId="1" xfId="116" applyFont="1" applyBorder="1" applyAlignment="1">
      <alignment horizontal="right" indent="6"/>
    </xf>
    <xf numFmtId="9" fontId="11" fillId="0" borderId="1" xfId="116" applyFont="1" applyBorder="1" applyAlignment="1">
      <alignment horizontal="right" indent="3"/>
    </xf>
    <xf numFmtId="167" fontId="11" fillId="0" borderId="4" xfId="116" applyNumberFormat="1" applyFont="1" applyBorder="1" applyAlignment="1">
      <alignment horizontal="right" indent="3"/>
    </xf>
    <xf numFmtId="9" fontId="11" fillId="0" borderId="4" xfId="116" applyFont="1" applyBorder="1" applyAlignment="1">
      <alignment horizontal="right" indent="3"/>
    </xf>
    <xf numFmtId="9" fontId="11" fillId="0" borderId="2" xfId="116" applyFont="1" applyBorder="1" applyAlignment="1">
      <alignment horizontal="right" indent="3"/>
    </xf>
    <xf numFmtId="9" fontId="11" fillId="0" borderId="3" xfId="116" applyFont="1" applyBorder="1" applyAlignment="1">
      <alignment horizontal="right" indent="3"/>
    </xf>
    <xf numFmtId="167" fontId="11" fillId="0" borderId="1" xfId="116" applyNumberFormat="1" applyFont="1" applyBorder="1" applyAlignment="1">
      <alignment horizontal="center"/>
    </xf>
    <xf numFmtId="9" fontId="11" fillId="0" borderId="1" xfId="116" applyFont="1" applyBorder="1" applyAlignment="1">
      <alignment horizontal="center"/>
    </xf>
    <xf numFmtId="167" fontId="3" fillId="0" borderId="4" xfId="40" applyNumberFormat="1" applyFont="1" applyBorder="1" applyAlignment="1">
      <alignment horizontal="center"/>
    </xf>
    <xf numFmtId="167" fontId="3" fillId="0" borderId="2" xfId="40" applyNumberFormat="1" applyFont="1" applyBorder="1" applyAlignment="1">
      <alignment horizontal="center"/>
    </xf>
    <xf numFmtId="167" fontId="3" fillId="0" borderId="3" xfId="40" applyNumberFormat="1" applyFont="1" applyBorder="1" applyAlignment="1">
      <alignment horizontal="center"/>
    </xf>
    <xf numFmtId="9" fontId="3" fillId="0" borderId="4" xfId="40" applyNumberFormat="1" applyFont="1" applyBorder="1" applyAlignment="1">
      <alignment horizontal="center"/>
    </xf>
    <xf numFmtId="9" fontId="3" fillId="0" borderId="2" xfId="40" applyNumberFormat="1" applyFont="1" applyBorder="1" applyAlignment="1">
      <alignment horizontal="center"/>
    </xf>
    <xf numFmtId="9" fontId="3" fillId="0" borderId="3" xfId="40" applyNumberFormat="1" applyFont="1" applyBorder="1" applyAlignment="1">
      <alignment horizontal="center"/>
    </xf>
    <xf numFmtId="168" fontId="11" fillId="0" borderId="4" xfId="0" applyNumberFormat="1" applyFont="1" applyBorder="1" applyAlignment="1">
      <alignment horizontal="center"/>
    </xf>
    <xf numFmtId="168" fontId="11" fillId="0" borderId="2" xfId="0" applyNumberFormat="1" applyFont="1" applyBorder="1" applyAlignment="1">
      <alignment horizontal="center"/>
    </xf>
    <xf numFmtId="168" fontId="11" fillId="0" borderId="3" xfId="0" applyNumberFormat="1" applyFont="1" applyBorder="1" applyAlignment="1">
      <alignment horizontal="center"/>
    </xf>
    <xf numFmtId="0" fontId="11" fillId="0" borderId="11" xfId="0" applyFont="1" applyBorder="1"/>
    <xf numFmtId="0" fontId="11" fillId="0" borderId="8" xfId="0" applyFont="1" applyBorder="1"/>
    <xf numFmtId="5" fontId="11" fillId="0" borderId="6" xfId="136" applyNumberFormat="1" applyFont="1" applyBorder="1" applyAlignment="1">
      <alignment horizontal="right" indent="7"/>
    </xf>
    <xf numFmtId="5" fontId="11" fillId="0" borderId="6" xfId="136" applyNumberFormat="1" applyFont="1" applyFill="1" applyBorder="1" applyAlignment="1">
      <alignment horizontal="right" indent="7"/>
    </xf>
    <xf numFmtId="5" fontId="12" fillId="0" borderId="6" xfId="136" applyNumberFormat="1" applyFont="1" applyBorder="1" applyAlignment="1">
      <alignment horizontal="right" indent="7"/>
    </xf>
    <xf numFmtId="5" fontId="11" fillId="0" borderId="7" xfId="136" applyNumberFormat="1" applyFont="1" applyBorder="1" applyAlignment="1">
      <alignment horizontal="right" indent="7"/>
    </xf>
    <xf numFmtId="5" fontId="11" fillId="0" borderId="6" xfId="1" applyNumberFormat="1" applyFont="1" applyBorder="1" applyAlignment="1">
      <alignment horizontal="center"/>
    </xf>
    <xf numFmtId="5" fontId="11" fillId="0" borderId="6" xfId="1" applyNumberFormat="1" applyFont="1" applyFill="1" applyBorder="1" applyAlignment="1">
      <alignment horizontal="center"/>
    </xf>
    <xf numFmtId="5" fontId="12" fillId="0" borderId="6" xfId="1" applyNumberFormat="1" applyFont="1" applyBorder="1" applyAlignment="1">
      <alignment horizontal="center"/>
    </xf>
    <xf numFmtId="5" fontId="11" fillId="0" borderId="7" xfId="1" applyNumberFormat="1" applyFont="1" applyBorder="1" applyAlignment="1">
      <alignment horizontal="center"/>
    </xf>
    <xf numFmtId="0" fontId="3" fillId="0" borderId="0" xfId="96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" fillId="0" borderId="0" xfId="140"/>
    <xf numFmtId="0" fontId="3" fillId="0" borderId="2" xfId="140" applyFont="1" applyBorder="1" applyAlignment="1">
      <alignment horizontal="center"/>
    </xf>
    <xf numFmtId="0" fontId="3" fillId="0" borderId="3" xfId="140" applyFont="1" applyBorder="1" applyAlignment="1">
      <alignment horizontal="center"/>
    </xf>
    <xf numFmtId="0" fontId="3" fillId="0" borderId="4" xfId="140" applyFont="1" applyBorder="1" applyAlignment="1">
      <alignment horizontal="center"/>
    </xf>
    <xf numFmtId="168" fontId="3" fillId="0" borderId="4" xfId="136" applyNumberFormat="1" applyFont="1" applyBorder="1" applyAlignment="1">
      <alignment horizontal="center"/>
    </xf>
    <xf numFmtId="168" fontId="3" fillId="0" borderId="2" xfId="136" applyNumberFormat="1" applyFont="1" applyBorder="1" applyAlignment="1">
      <alignment horizontal="center"/>
    </xf>
    <xf numFmtId="168" fontId="3" fillId="0" borderId="3" xfId="136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75" fontId="8" fillId="0" borderId="0" xfId="141" applyNumberFormat="1"/>
    <xf numFmtId="0" fontId="1" fillId="0" borderId="1" xfId="40" applyBorder="1" applyAlignment="1">
      <alignment wrapText="1"/>
    </xf>
    <xf numFmtId="0" fontId="1" fillId="0" borderId="4" xfId="40" applyBorder="1"/>
    <xf numFmtId="9" fontId="3" fillId="0" borderId="2" xfId="40" applyNumberFormat="1" applyFont="1" applyBorder="1"/>
    <xf numFmtId="9" fontId="3" fillId="0" borderId="4" xfId="40" applyNumberFormat="1" applyFont="1" applyBorder="1"/>
    <xf numFmtId="9" fontId="3" fillId="0" borderId="6" xfId="40" applyNumberFormat="1" applyFont="1" applyBorder="1"/>
    <xf numFmtId="0" fontId="1" fillId="0" borderId="3" xfId="40" applyBorder="1"/>
    <xf numFmtId="9" fontId="3" fillId="0" borderId="3" xfId="40" applyNumberFormat="1" applyFont="1" applyBorder="1"/>
    <xf numFmtId="9" fontId="3" fillId="0" borderId="7" xfId="40" applyNumberFormat="1" applyFont="1" applyBorder="1"/>
    <xf numFmtId="9" fontId="0" fillId="0" borderId="4" xfId="116" applyFont="1" applyBorder="1" applyAlignment="1">
      <alignment horizontal="center"/>
    </xf>
    <xf numFmtId="9" fontId="1" fillId="0" borderId="0" xfId="142" applyFont="1" applyFill="1"/>
    <xf numFmtId="9" fontId="0" fillId="0" borderId="2" xfId="116" applyFont="1" applyBorder="1" applyAlignment="1">
      <alignment horizontal="center"/>
    </xf>
    <xf numFmtId="9" fontId="8" fillId="0" borderId="0" xfId="142" applyFont="1" applyFill="1"/>
    <xf numFmtId="9" fontId="0" fillId="0" borderId="3" xfId="116" applyFont="1" applyBorder="1" applyAlignment="1">
      <alignment horizontal="center"/>
    </xf>
    <xf numFmtId="0" fontId="1" fillId="0" borderId="0" xfId="143"/>
    <xf numFmtId="9" fontId="15" fillId="0" borderId="0" xfId="87" applyNumberFormat="1" applyFont="1"/>
    <xf numFmtId="9" fontId="8" fillId="0" borderId="0" xfId="87" applyNumberFormat="1"/>
    <xf numFmtId="0" fontId="1" fillId="0" borderId="0" xfId="40"/>
    <xf numFmtId="173" fontId="1" fillId="0" borderId="0" xfId="40" applyNumberFormat="1"/>
    <xf numFmtId="9" fontId="1" fillId="0" borderId="0" xfId="40" applyNumberFormat="1"/>
    <xf numFmtId="0" fontId="12" fillId="0" borderId="4" xfId="0" applyFont="1" applyBorder="1"/>
    <xf numFmtId="9" fontId="12" fillId="0" borderId="1" xfId="66" applyNumberFormat="1" applyFont="1" applyBorder="1" applyAlignment="1">
      <alignment horizontal="center"/>
    </xf>
    <xf numFmtId="177" fontId="11" fillId="0" borderId="4" xfId="66" applyNumberFormat="1" applyFont="1" applyBorder="1" applyAlignment="1">
      <alignment horizontal="left"/>
    </xf>
    <xf numFmtId="177" fontId="11" fillId="0" borderId="4" xfId="66" applyNumberFormat="1" applyFont="1" applyBorder="1" applyAlignment="1">
      <alignment horizontal="center"/>
    </xf>
    <xf numFmtId="9" fontId="11" fillId="0" borderId="4" xfId="116" applyFont="1" applyBorder="1" applyAlignment="1">
      <alignment horizontal="center"/>
    </xf>
    <xf numFmtId="0" fontId="1" fillId="0" borderId="0" xfId="50"/>
    <xf numFmtId="177" fontId="11" fillId="0" borderId="2" xfId="66" applyNumberFormat="1" applyFont="1" applyBorder="1" applyAlignment="1">
      <alignment horizontal="left"/>
    </xf>
    <xf numFmtId="177" fontId="11" fillId="0" borderId="2" xfId="66" applyNumberFormat="1" applyFont="1" applyBorder="1" applyAlignment="1">
      <alignment horizontal="center"/>
    </xf>
    <xf numFmtId="9" fontId="11" fillId="0" borderId="2" xfId="116" applyFont="1" applyBorder="1" applyAlignment="1">
      <alignment horizontal="center"/>
    </xf>
    <xf numFmtId="177" fontId="11" fillId="0" borderId="11" xfId="66" applyNumberFormat="1" applyFont="1" applyBorder="1" applyAlignment="1">
      <alignment horizontal="left"/>
    </xf>
    <xf numFmtId="177" fontId="11" fillId="0" borderId="1" xfId="66" applyNumberFormat="1" applyFont="1" applyBorder="1" applyAlignment="1">
      <alignment horizontal="center"/>
    </xf>
    <xf numFmtId="9" fontId="11" fillId="0" borderId="8" xfId="116" applyFont="1" applyBorder="1" applyAlignment="1">
      <alignment horizontal="center"/>
    </xf>
    <xf numFmtId="168" fontId="1" fillId="0" borderId="0" xfId="96" applyNumberFormat="1" applyFont="1" applyAlignment="1">
      <alignment horizontal="right" vertical="center"/>
    </xf>
    <xf numFmtId="0" fontId="11" fillId="0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9" fontId="16" fillId="0" borderId="3" xfId="116" applyFont="1" applyBorder="1" applyAlignment="1">
      <alignment horizontal="center"/>
    </xf>
    <xf numFmtId="176" fontId="16" fillId="0" borderId="0" xfId="141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0" xfId="0" applyFont="1"/>
    <xf numFmtId="0" fontId="12" fillId="0" borderId="0" xfId="0" applyNumberFormat="1" applyFont="1" applyAlignment="1">
      <alignment horizontal="left" vertical="top"/>
    </xf>
    <xf numFmtId="0" fontId="12" fillId="0" borderId="0" xfId="0" applyFont="1"/>
    <xf numFmtId="165" fontId="11" fillId="0" borderId="0" xfId="0" applyNumberFormat="1" applyFont="1" applyAlignment="1">
      <alignment horizontal="center"/>
    </xf>
    <xf numFmtId="165" fontId="1" fillId="0" borderId="0" xfId="50" applyNumberFormat="1" applyFont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/>
    </xf>
    <xf numFmtId="17" fontId="1" fillId="0" borderId="0" xfId="0" quotePrefix="1" applyNumberFormat="1" applyFont="1"/>
    <xf numFmtId="0" fontId="12" fillId="0" borderId="0" xfId="0" applyFont="1" applyAlignment="1">
      <alignment horizontal="left"/>
    </xf>
    <xf numFmtId="0" fontId="12" fillId="0" borderId="0" xfId="0" applyFont="1" applyBorder="1"/>
    <xf numFmtId="14" fontId="12" fillId="0" borderId="0" xfId="0" applyNumberFormat="1" applyFont="1" applyBorder="1"/>
    <xf numFmtId="0" fontId="12" fillId="0" borderId="0" xfId="66" applyFont="1" applyBorder="1"/>
    <xf numFmtId="9" fontId="11" fillId="0" borderId="0" xfId="203" applyFont="1" applyBorder="1" applyAlignment="1">
      <alignment horizontal="center"/>
    </xf>
    <xf numFmtId="17" fontId="12" fillId="0" borderId="0" xfId="0" quotePrefix="1" applyNumberFormat="1" applyFont="1"/>
    <xf numFmtId="9" fontId="11" fillId="0" borderId="0" xfId="256" applyFont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4" fontId="1" fillId="0" borderId="0" xfId="0" applyNumberFormat="1" applyFont="1"/>
    <xf numFmtId="2" fontId="11" fillId="0" borderId="2" xfId="0" applyNumberFormat="1" applyFont="1" applyBorder="1" applyAlignment="1">
      <alignment horizontal="center"/>
    </xf>
    <xf numFmtId="0" fontId="1" fillId="0" borderId="0" xfId="40" applyFont="1" applyAlignment="1">
      <alignment wrapText="1"/>
    </xf>
    <xf numFmtId="166" fontId="11" fillId="0" borderId="5" xfId="0" applyNumberFormat="1" applyFont="1" applyBorder="1" applyAlignment="1">
      <alignment horizontal="center"/>
    </xf>
    <xf numFmtId="17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/>
    <xf numFmtId="6" fontId="11" fillId="0" borderId="0" xfId="0" applyNumberFormat="1" applyFont="1" applyAlignment="1">
      <alignment horizontal="center"/>
    </xf>
    <xf numFmtId="165" fontId="1" fillId="0" borderId="0" xfId="40" applyNumberFormat="1" applyFont="1"/>
    <xf numFmtId="9" fontId="11" fillId="0" borderId="0" xfId="0" applyNumberFormat="1" applyFont="1" applyAlignment="1">
      <alignment horizontal="center"/>
    </xf>
    <xf numFmtId="9" fontId="11" fillId="0" borderId="0" xfId="116" applyNumberFormat="1" applyFont="1" applyBorder="1" applyAlignment="1">
      <alignment horizontal="right" indent="4"/>
    </xf>
    <xf numFmtId="9" fontId="11" fillId="0" borderId="0" xfId="116" applyNumberFormat="1" applyFont="1" applyBorder="1" applyAlignment="1">
      <alignment horizontal="right" indent="2"/>
    </xf>
    <xf numFmtId="9" fontId="11" fillId="0" borderId="6" xfId="116" applyNumberFormat="1" applyFont="1" applyBorder="1" applyAlignment="1">
      <alignment horizontal="right" indent="6"/>
    </xf>
    <xf numFmtId="9" fontId="11" fillId="0" borderId="12" xfId="116" applyFont="1" applyBorder="1" applyAlignment="1">
      <alignment horizontal="right" indent="4"/>
    </xf>
    <xf numFmtId="9" fontId="11" fillId="0" borderId="13" xfId="116" applyFont="1" applyBorder="1" applyAlignment="1">
      <alignment horizontal="right" indent="4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12" fillId="0" borderId="7" xfId="0" applyNumberFormat="1" applyFont="1" applyBorder="1" applyAlignment="1">
      <alignment horizontal="right" indent="12"/>
    </xf>
    <xf numFmtId="0" fontId="0" fillId="0" borderId="0" xfId="0"/>
    <xf numFmtId="1" fontId="11" fillId="0" borderId="5" xfId="0" applyNumberFormat="1" applyFont="1" applyBorder="1" applyAlignment="1">
      <alignment horizontal="right" indent="12"/>
    </xf>
    <xf numFmtId="3" fontId="0" fillId="0" borderId="0" xfId="0" applyNumberFormat="1"/>
    <xf numFmtId="1" fontId="11" fillId="0" borderId="4" xfId="136" applyNumberFormat="1" applyFont="1" applyBorder="1" applyAlignment="1">
      <alignment horizontal="center"/>
    </xf>
    <xf numFmtId="1" fontId="11" fillId="0" borderId="2" xfId="136" applyNumberFormat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171" fontId="11" fillId="0" borderId="0" xfId="136" applyNumberFormat="1" applyFont="1"/>
    <xf numFmtId="174" fontId="11" fillId="0" borderId="0" xfId="1" applyNumberFormat="1" applyFont="1"/>
    <xf numFmtId="0" fontId="11" fillId="0" borderId="3" xfId="0" quotePrefix="1" applyNumberFormat="1" applyFont="1" applyBorder="1" applyAlignment="1">
      <alignment horizontal="center"/>
    </xf>
    <xf numFmtId="3" fontId="3" fillId="0" borderId="0" xfId="1" applyNumberFormat="1" applyFont="1" applyAlignment="1">
      <alignment horizontal="right"/>
    </xf>
    <xf numFmtId="165" fontId="3" fillId="0" borderId="0" xfId="52" applyNumberFormat="1" applyFont="1" applyAlignment="1">
      <alignment horizontal="center"/>
    </xf>
    <xf numFmtId="3" fontId="3" fillId="0" borderId="0" xfId="87" applyNumberFormat="1" applyFont="1"/>
    <xf numFmtId="3" fontId="11" fillId="0" borderId="0" xfId="0" applyNumberFormat="1" applyFont="1" applyAlignment="1">
      <alignment horizontal="right"/>
    </xf>
    <xf numFmtId="9" fontId="16" fillId="0" borderId="0" xfId="116" applyNumberFormat="1" applyFont="1" applyBorder="1" applyAlignment="1">
      <alignment horizontal="center"/>
    </xf>
    <xf numFmtId="0" fontId="1" fillId="0" borderId="0" xfId="40" applyFont="1"/>
    <xf numFmtId="9" fontId="11" fillId="0" borderId="0" xfId="79" applyNumberFormat="1" applyFont="1" applyAlignment="1">
      <alignment horizontal="center"/>
    </xf>
    <xf numFmtId="164" fontId="3" fillId="0" borderId="6" xfId="40" applyNumberFormat="1" applyFont="1" applyBorder="1" applyAlignment="1">
      <alignment horizontal="center"/>
    </xf>
    <xf numFmtId="0" fontId="3" fillId="0" borderId="2" xfId="40" applyFont="1" applyBorder="1" applyAlignment="1">
      <alignment horizontal="center" wrapText="1"/>
    </xf>
    <xf numFmtId="165" fontId="11" fillId="0" borderId="4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1" fontId="11" fillId="0" borderId="3" xfId="136" applyNumberFormat="1" applyFont="1" applyBorder="1" applyAlignment="1">
      <alignment horizontal="center"/>
    </xf>
    <xf numFmtId="176" fontId="8" fillId="0" borderId="4" xfId="141" applyNumberFormat="1" applyBorder="1" applyAlignment="1">
      <alignment horizontal="center"/>
    </xf>
    <xf numFmtId="176" fontId="8" fillId="0" borderId="2" xfId="141" applyNumberFormat="1" applyBorder="1" applyAlignment="1">
      <alignment horizontal="center"/>
    </xf>
    <xf numFmtId="176" fontId="1" fillId="0" borderId="2" xfId="128" applyNumberFormat="1" applyFont="1" applyBorder="1" applyAlignment="1">
      <alignment horizontal="center"/>
    </xf>
    <xf numFmtId="176" fontId="16" fillId="0" borderId="3" xfId="141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437">
    <cellStyle name="(BC) Bold Centered" xfId="242" xr:uid="{666C3353-8737-43E8-9E0B-899510476B04}"/>
    <cellStyle name="(BR) Bold Right" xfId="243" xr:uid="{E4C27D70-CB3F-4370-9978-169155348125}"/>
    <cellStyle name="(BTB) Bold Top Border" xfId="225" xr:uid="{D96D2D28-BE27-4B80-A0BB-ED860DB6491C}"/>
    <cellStyle name="(BTB) Bold Top Border 2" xfId="281" xr:uid="{C019F272-91F6-4852-848F-BBDADF4FAC15}"/>
    <cellStyle name="(CBXS) Centered Bordered Extra Small" xfId="216" xr:uid="{323BD41A-7BC8-4B14-BD58-696B25DDB658}"/>
    <cellStyle name="(CBXS) Centered Bordered Extra Small 2" xfId="228" xr:uid="{883C6168-1165-4397-8C04-1C30F17A4B8F}"/>
    <cellStyle name="(CBXS2) Centered Bordered Extra Small" xfId="214" xr:uid="{3FF2B36F-85D2-4210-86FF-46D49B344ACE}"/>
    <cellStyle name="(CBXS2) Centered Bordered Extra Small 2" xfId="227" xr:uid="{FAF854C0-050D-4C29-9193-B0C4764C6B88}"/>
    <cellStyle name="(CE) Centered Editable" xfId="211" xr:uid="{C9A018C2-951E-49BA-9974-FB86910336FC}"/>
    <cellStyle name="(CE) Centered Editable 2" xfId="230" xr:uid="{795C24BF-AB97-4C21-8019-AA47CBF5926F}"/>
    <cellStyle name="(CE) Centered Editable 2 2" xfId="219" xr:uid="{EFC9D909-263A-44D7-878A-85C739131DF4}"/>
    <cellStyle name="(CEG) Centered Editable General" xfId="237" xr:uid="{6B21EDA2-6AC9-431C-A00E-569A091D0340}"/>
    <cellStyle name="(CP3) Centered Precision 2" xfId="245" xr:uid="{495493DB-D350-4A0D-B43F-1DCF64E49E81}"/>
    <cellStyle name="(CP3) Centered Precision 3" xfId="244" xr:uid="{680CE36A-0442-4472-BFBE-7E84B06A6E32}"/>
    <cellStyle name="(CS) Centered Small" xfId="212" xr:uid="{A9366CA4-93DE-411E-A2FE-F7F4C10D6898}"/>
    <cellStyle name="(CS) Centered Small 2" xfId="229" xr:uid="{E1E2C73E-94C4-4E95-AE5E-F428A9DBA564}"/>
    <cellStyle name="(CT) Count Total" xfId="249" xr:uid="{B66DDB25-1A9B-4561-8347-80ABA3100827}"/>
    <cellStyle name="(MNB) Money No Border" xfId="233" xr:uid="{B614B994-F24C-4423-A82A-77F4F3E98D19}"/>
    <cellStyle name="(SNBB) Subtotal No Bottom Border" xfId="235" xr:uid="{0737EB08-F27C-4971-9AA5-9E9A38505E4D}"/>
    <cellStyle name="(SNBB) Subtotal No Bottom Border 2" xfId="254" xr:uid="{62391B41-699F-4C1F-A382-02E5AE5DCE09}"/>
    <cellStyle name="(SNBB) Subtotal No Bottom Border 2 2" xfId="285" xr:uid="{68874AB2-D200-428B-A4C7-8A9CC3985C63}"/>
    <cellStyle name="(SNBB) Subtotal No Bottom Border 3" xfId="282" xr:uid="{95BFD642-EBA8-44F6-8B7F-DF6F76DC46B6}"/>
    <cellStyle name="(SP) Shaded Pattern" xfId="239" xr:uid="{5168CB5F-1C2C-41FC-BF0A-10C6FC84C4C9}"/>
    <cellStyle name="(SPC) Shaded Pattern Crossed " xfId="240" xr:uid="{AE7C702F-54E0-4236-A919-C0F1BE708621}"/>
    <cellStyle name="(SPCAB) Shaded Pattern Crossed All Borders" xfId="253" xr:uid="{0B880701-902F-41D1-9B3B-6FCA90AE4E73}"/>
    <cellStyle name="(SPCAB) Shaded Pattern Crossed All Borders 2" xfId="255" xr:uid="{7C97A0CC-CFD0-41A4-B7D4-CE5F56C8120F}"/>
    <cellStyle name="(SPCAB) Shaded Pattern Crossed All Borders 2 2" xfId="286" xr:uid="{7169737D-26FA-4972-A678-DDCA3B406637}"/>
    <cellStyle name="(SPCAB) Shaded Pattern Crossed All Borders 3" xfId="284" xr:uid="{9F1E9DE8-1422-4078-9F8A-317141420A0A}"/>
    <cellStyle name="(SPCTB) Shaded Pattern Crossed Top Border" xfId="241" xr:uid="{AD00687F-291E-4B90-A43F-ACB48253314E}"/>
    <cellStyle name="(SPCTB) Shaded Pattern Crossed Top Border 2" xfId="283" xr:uid="{5DA5B855-B9F7-4B80-9912-4249D3652451}"/>
    <cellStyle name="(TH) Table Header" xfId="208" xr:uid="{FB88F402-1840-48AA-8025-4AAF2723F245}"/>
    <cellStyle name="(TH) Table Header 2" xfId="247" xr:uid="{81332841-EE0E-4583-ACDB-6E8146B83360}"/>
    <cellStyle name="(TH2) Table Header Top" xfId="207" xr:uid="{BD521D09-782A-4D7E-A5FA-C58A248008E6}"/>
    <cellStyle name="(TH2) Table Header Top 2" xfId="246" xr:uid="{5ECC0261-CB06-4324-B2D0-0F0443127317}"/>
    <cellStyle name="(THL) Table Header Left" xfId="250" xr:uid="{EBA492A8-A63B-40AB-8080-A17BAE129480}"/>
    <cellStyle name="(THNB) Table Header No Border" xfId="209" xr:uid="{2E7F2DBB-3009-4955-8E15-DA35BB194517}"/>
    <cellStyle name="(THNB) Table Header No Border 2" xfId="248" xr:uid="{B53FEB3A-AADF-4723-A434-7DDB2112C12A}"/>
    <cellStyle name="(THNB) Table Header No Border 2 2" xfId="220" xr:uid="{277C96AA-2660-46E3-B70E-BD1465A08E31}"/>
    <cellStyle name="20% - Accent1" xfId="160" builtinId="30" customBuiltin="1"/>
    <cellStyle name="20% - Accent1 2" xfId="258" xr:uid="{A3135538-4515-4A8C-A219-2E875561B842}"/>
    <cellStyle name="20% - Accent2" xfId="164" builtinId="34" customBuiltin="1"/>
    <cellStyle name="20% - Accent2 2" xfId="261" xr:uid="{2048EE3F-0EED-48FF-8F4B-1E0C9A7E6D45}"/>
    <cellStyle name="20% - Accent3" xfId="168" builtinId="38" customBuiltin="1"/>
    <cellStyle name="20% - Accent3 2" xfId="264" xr:uid="{DA656370-F1EB-480C-83A8-A3E63E7ABE48}"/>
    <cellStyle name="20% - Accent4" xfId="172" builtinId="42" customBuiltin="1"/>
    <cellStyle name="20% - Accent4 2" xfId="267" xr:uid="{CBA06ED2-8FFB-4FD8-A906-A1AC0603B24D}"/>
    <cellStyle name="20% - Accent5" xfId="176" builtinId="46" customBuiltin="1"/>
    <cellStyle name="20% - Accent5 2" xfId="270" xr:uid="{B9CB7883-A663-40C2-8949-4DC2827700CA}"/>
    <cellStyle name="20% - Accent6" xfId="180" builtinId="50" customBuiltin="1"/>
    <cellStyle name="20% - Accent6 2" xfId="273" xr:uid="{CB2043B1-C0D6-4090-BCCE-519BE44E6CF4}"/>
    <cellStyle name="40% - Accent1" xfId="161" builtinId="31" customBuiltin="1"/>
    <cellStyle name="40% - Accent1 2" xfId="259" xr:uid="{7CAB419B-89B8-435E-93DA-7CBE2D2A2DC5}"/>
    <cellStyle name="40% - Accent2" xfId="165" builtinId="35" customBuiltin="1"/>
    <cellStyle name="40% - Accent2 2" xfId="262" xr:uid="{EE827809-D912-40D5-B49B-9A6E0E6B6E22}"/>
    <cellStyle name="40% - Accent3" xfId="169" builtinId="39" customBuiltin="1"/>
    <cellStyle name="40% - Accent3 2" xfId="265" xr:uid="{4C75955D-A705-475A-A196-7996EC0E64AB}"/>
    <cellStyle name="40% - Accent4" xfId="173" builtinId="43" customBuiltin="1"/>
    <cellStyle name="40% - Accent4 2" xfId="268" xr:uid="{F74BAF77-FD99-49D6-8C29-8E3C808D8090}"/>
    <cellStyle name="40% - Accent5" xfId="177" builtinId="47" customBuiltin="1"/>
    <cellStyle name="40% - Accent5 2" xfId="271" xr:uid="{CE302BFA-22B0-4CB7-9E6F-A69FA00C1207}"/>
    <cellStyle name="40% - Accent6" xfId="181" builtinId="51" customBuiltin="1"/>
    <cellStyle name="40% - Accent6 2" xfId="274" xr:uid="{F0AA2368-A29B-4FBE-B45E-3A65FB692A0A}"/>
    <cellStyle name="60% - Accent1" xfId="162" builtinId="32" customBuiltin="1"/>
    <cellStyle name="60% - Accent1 2" xfId="260" xr:uid="{5D098D04-82A8-46A7-B6C2-B915FD0EFA4F}"/>
    <cellStyle name="60% - Accent2" xfId="166" builtinId="36" customBuiltin="1"/>
    <cellStyle name="60% - Accent2 2" xfId="263" xr:uid="{C1BE577C-F3D5-4A31-9CAE-8F9D4DA6FC9F}"/>
    <cellStyle name="60% - Accent3" xfId="170" builtinId="40" customBuiltin="1"/>
    <cellStyle name="60% - Accent3 2" xfId="266" xr:uid="{C6BB6FD7-D557-4B2E-8F79-EA9DA6707D44}"/>
    <cellStyle name="60% - Accent4" xfId="174" builtinId="44" customBuiltin="1"/>
    <cellStyle name="60% - Accent4 2" xfId="269" xr:uid="{A7165B11-F1D4-4BA8-AC96-2D6D2B68D752}"/>
    <cellStyle name="60% - Accent5" xfId="178" builtinId="48" customBuiltin="1"/>
    <cellStyle name="60% - Accent5 2" xfId="272" xr:uid="{8A253532-83FC-4424-8E61-59A3442A806F}"/>
    <cellStyle name="60% - Accent6" xfId="182" builtinId="52" customBuiltin="1"/>
    <cellStyle name="60% - Accent6 2" xfId="275" xr:uid="{F38CB57D-8E9D-444F-A3A5-A48B8372037D}"/>
    <cellStyle name="Accent1" xfId="159" builtinId="29" customBuiltin="1"/>
    <cellStyle name="Accent2" xfId="163" builtinId="33" customBuiltin="1"/>
    <cellStyle name="Accent3" xfId="167" builtinId="37" customBuiltin="1"/>
    <cellStyle name="Accent4" xfId="171" builtinId="41" customBuiltin="1"/>
    <cellStyle name="Accent5" xfId="175" builtinId="45" customBuiltin="1"/>
    <cellStyle name="Accent6" xfId="179" builtinId="49" customBuiltin="1"/>
    <cellStyle name="Bad" xfId="150" builtinId="27" customBuiltin="1"/>
    <cellStyle name="Bold" xfId="231" xr:uid="{5FDB0D17-C34B-43FD-B3DE-9B36E9D08D39}"/>
    <cellStyle name="Bordered" xfId="224" xr:uid="{84425A3F-9B6D-4FEF-9286-8711EA391833}"/>
    <cellStyle name="Calculation" xfId="154" builtinId="22" customBuiltin="1"/>
    <cellStyle name="Centered" xfId="206" xr:uid="{7813A16A-DD14-49FC-BB49-3EAF294F6907}"/>
    <cellStyle name="Centered 2" xfId="223" xr:uid="{651B47B1-D325-4D5A-A1F3-31FB00604CF9}"/>
    <cellStyle name="Check Cell" xfId="156" builtinId="23" customBuiltin="1"/>
    <cellStyle name="Comma" xfId="1" builtinId="3"/>
    <cellStyle name="Comma 2" xfId="2" xr:uid="{00000000-0005-0000-0000-000001000000}"/>
    <cellStyle name="Comma 2 10" xfId="202" xr:uid="{7D1C65E7-3058-4B29-80DE-16BBAF06D93A}"/>
    <cellStyle name="Comma 2 2" xfId="3" xr:uid="{00000000-0005-0000-0000-000002000000}"/>
    <cellStyle name="Comma 2 2 2" xfId="4" xr:uid="{00000000-0005-0000-0000-000003000000}"/>
    <cellStyle name="Comma 2 2 2 2" xfId="331" xr:uid="{9F434434-651B-4905-9362-884BA8CE0687}"/>
    <cellStyle name="Comma 2 3" xfId="5" xr:uid="{00000000-0005-0000-0000-000004000000}"/>
    <cellStyle name="Comma 2 4" xfId="6" xr:uid="{00000000-0005-0000-0000-000005000000}"/>
    <cellStyle name="Comma 2 4 2" xfId="308" xr:uid="{2034A406-72D7-4600-B624-F4D28A06DE82}"/>
    <cellStyle name="Comma 2 5" xfId="7" xr:uid="{00000000-0005-0000-0000-000006000000}"/>
    <cellStyle name="Comma 2 5 2" xfId="194" xr:uid="{E9FC8072-F135-4392-A7CB-2B79AA59A3AE}"/>
    <cellStyle name="Comma 2 5 2 2" xfId="434" xr:uid="{1E06F351-88C1-437E-AFF5-CD3597324B45}"/>
    <cellStyle name="Comma 2 5 2 3" xfId="342" xr:uid="{C3CF27A8-2FD8-44B3-AAA0-8A56AF1FACAC}"/>
    <cellStyle name="Comma 2 6" xfId="8" xr:uid="{00000000-0005-0000-0000-000007000000}"/>
    <cellStyle name="Comma 2 7" xfId="9" xr:uid="{00000000-0005-0000-0000-000008000000}"/>
    <cellStyle name="Comma 2 8" xfId="10" xr:uid="{00000000-0005-0000-0000-000009000000}"/>
    <cellStyle name="Comma 2 9" xfId="183" xr:uid="{135EA736-5722-4F16-93BC-0598A1E24B50}"/>
    <cellStyle name="Comma 3" xfId="11" xr:uid="{00000000-0005-0000-0000-00000A000000}"/>
    <cellStyle name="Comma 3 2" xfId="12" xr:uid="{00000000-0005-0000-0000-00000B000000}"/>
    <cellStyle name="Comma 3 2 2" xfId="13" xr:uid="{00000000-0005-0000-0000-00000C000000}"/>
    <cellStyle name="Comma 3 2 2 2" xfId="401" xr:uid="{A13137DA-A959-4EB9-A425-EF939A12EF48}"/>
    <cellStyle name="Comma 3 2 3" xfId="368" xr:uid="{7023FCD0-44A3-4850-880E-B9E6D6978C58}"/>
    <cellStyle name="Comma 3 3" xfId="14" xr:uid="{00000000-0005-0000-0000-00000D000000}"/>
    <cellStyle name="Comma 3 3 2" xfId="385" xr:uid="{FFF00056-4EEE-41FC-9C72-FEA63C188301}"/>
    <cellStyle name="Comma 3 4" xfId="200" xr:uid="{3385F855-C799-4258-B60A-47E2D750080B}"/>
    <cellStyle name="Comma 3 4 2" xfId="350" xr:uid="{02D4998D-651E-44C5-8396-A92CFEB67F71}"/>
    <cellStyle name="Comma 3 5" xfId="313" xr:uid="{17024E42-3EE5-40FA-A863-5295C3DD93BB}"/>
    <cellStyle name="Comma 4" xfId="15" xr:uid="{00000000-0005-0000-0000-00000E000000}"/>
    <cellStyle name="Comma 4 2" xfId="16" xr:uid="{00000000-0005-0000-0000-00000F000000}"/>
    <cellStyle name="Comma 4 2 2" xfId="17" xr:uid="{00000000-0005-0000-0000-000010000000}"/>
    <cellStyle name="Comma 4 2 2 2" xfId="402" xr:uid="{D1691255-62CC-453E-BEE4-3C16FE27F39D}"/>
    <cellStyle name="Comma 4 2 3" xfId="369" xr:uid="{B0879962-9218-4521-A342-791EC94532A2}"/>
    <cellStyle name="Comma 4 2 4" xfId="336" xr:uid="{CA9352C2-7D1F-4E00-9A92-189D0569C129}"/>
    <cellStyle name="Comma 4 3" xfId="18" xr:uid="{00000000-0005-0000-0000-000011000000}"/>
    <cellStyle name="Comma 4 3 2" xfId="386" xr:uid="{66F3128C-0876-40B7-92BC-430DCB905DF9}"/>
    <cellStyle name="Comma 4 4" xfId="193" xr:uid="{928F3B55-2C46-4C21-B059-6BBF235B8DC8}"/>
    <cellStyle name="Comma 4 4 2" xfId="351" xr:uid="{35BCBBB9-9FFB-4904-B22E-D9CB7BFE93AC}"/>
    <cellStyle name="Comma 5" xfId="19" xr:uid="{00000000-0005-0000-0000-000012000000}"/>
    <cellStyle name="Comma 5 2" xfId="20" xr:uid="{00000000-0005-0000-0000-000013000000}"/>
    <cellStyle name="Comma 5 2 2" xfId="297" xr:uid="{D3A874C1-F183-4C61-B579-CDCC8973530D}"/>
    <cellStyle name="Comma 5 3" xfId="192" xr:uid="{27D023CF-9A0A-4022-85E4-7A91FBA5BCB5}"/>
    <cellStyle name="Comma 5 3 2" xfId="337" xr:uid="{C2C371E4-CDF9-424C-86DD-90690E3A2465}"/>
    <cellStyle name="Comma 6" xfId="295" xr:uid="{6EAC2456-12F5-436C-A440-12257C08F11D}"/>
    <cellStyle name="Comma 6 2" xfId="321" xr:uid="{D0066C06-BAD3-4B50-8BE2-68337E11AAD9}"/>
    <cellStyle name="Comma 6 3" xfId="339" xr:uid="{374FCD63-3B99-40C6-B3F3-51EF231BDE06}"/>
    <cellStyle name="Comma 7" xfId="341" xr:uid="{535E6AD8-B1A4-4564-B6AB-77BCD5A1734B}"/>
    <cellStyle name="Comma 8" xfId="436" xr:uid="{959ED76D-BABC-4AD4-8F2A-78661FB75019}"/>
    <cellStyle name="Currency" xfId="136" builtinId="4"/>
    <cellStyle name="Currency 2" xfId="21" xr:uid="{00000000-0005-0000-0000-000014000000}"/>
    <cellStyle name="Currency 2 2" xfId="22" xr:uid="{00000000-0005-0000-0000-000015000000}"/>
    <cellStyle name="Currency 2 3" xfId="291" xr:uid="{3ECE3AD0-D201-4383-8DBE-0E6F41A0DF0D}"/>
    <cellStyle name="DoubleBordered" xfId="226" xr:uid="{F9B050F5-5811-4476-BADB-47178B6D85A4}"/>
    <cellStyle name="Explanatory Text" xfId="158" builtinId="53" customBuiltin="1"/>
    <cellStyle name="Good" xfId="149" builtinId="26" customBuiltin="1"/>
    <cellStyle name="Heading 1" xfId="145" builtinId="16" customBuiltin="1"/>
    <cellStyle name="Heading 2" xfId="146" builtinId="17" customBuiltin="1"/>
    <cellStyle name="Heading 3" xfId="147" builtinId="18" customBuiltin="1"/>
    <cellStyle name="Heading 4" xfId="148" builtinId="19" customBuiltin="1"/>
    <cellStyle name="Hyperlink 2" xfId="316" xr:uid="{20F05D46-A86E-4BB1-A635-14B0F923320B}"/>
    <cellStyle name="Hyperlink 2 2" xfId="387" xr:uid="{50B75C6E-C571-4F75-A162-281B88D5827F}"/>
    <cellStyle name="Input" xfId="152" builtinId="20" customBuiltin="1"/>
    <cellStyle name="Linked Cell" xfId="155" builtinId="24" customBuiltin="1"/>
    <cellStyle name="Money" xfId="210" xr:uid="{C113CE58-B168-45DA-A1B9-2F72861C5611}"/>
    <cellStyle name="Money 2" xfId="232" xr:uid="{3D182A06-9012-488E-89E8-27CE2D8AACC5}"/>
    <cellStyle name="Neutral" xfId="151" builtinId="28" customBuiltin="1"/>
    <cellStyle name="Normal" xfId="0" builtinId="0"/>
    <cellStyle name="Normal 10" xfId="23" xr:uid="{00000000-0005-0000-0000-000017000000}"/>
    <cellStyle name="Normal 10 2" xfId="278" xr:uid="{12B1DAB7-6ABB-4340-AAD1-360920134432}"/>
    <cellStyle name="Normal 11" xfId="24" xr:uid="{00000000-0005-0000-0000-000018000000}"/>
    <cellStyle name="Normal 11 2" xfId="25" xr:uid="{00000000-0005-0000-0000-000019000000}"/>
    <cellStyle name="Normal 11 3" xfId="190" xr:uid="{7CB53CEC-F720-4528-9489-79B52A6ECA59}"/>
    <cellStyle name="Normal 12" xfId="26" xr:uid="{00000000-0005-0000-0000-00001A000000}"/>
    <cellStyle name="Normal 12 2" xfId="27" xr:uid="{00000000-0005-0000-0000-00001B000000}"/>
    <cellStyle name="Normal 12 2 2" xfId="28" xr:uid="{00000000-0005-0000-0000-00001C000000}"/>
    <cellStyle name="Normal 12 2 2 2" xfId="403" xr:uid="{40B94A24-E259-4BFC-8FD7-0FF9551E534E}"/>
    <cellStyle name="Normal 12 2 3" xfId="370" xr:uid="{6FA2F4D5-1671-48BE-AC4A-D486D753A198}"/>
    <cellStyle name="Normal 12 3" xfId="29" xr:uid="{00000000-0005-0000-0000-00001D000000}"/>
    <cellStyle name="Normal 12 3 2" xfId="141" xr:uid="{819649E5-797F-4B83-B537-C83B73C79F3A}"/>
    <cellStyle name="Normal 12 4" xfId="352" xr:uid="{A810D0C2-987E-4711-B23E-0989D16CFBB8}"/>
    <cellStyle name="Normal 13" xfId="30" xr:uid="{00000000-0005-0000-0000-00001E000000}"/>
    <cellStyle name="Normal 13 2" xfId="31" xr:uid="{00000000-0005-0000-0000-00001F000000}"/>
    <cellStyle name="Normal 13 2 2" xfId="32" xr:uid="{00000000-0005-0000-0000-000020000000}"/>
    <cellStyle name="Normal 13 2 2 2" xfId="404" xr:uid="{C1C4D1AD-56A8-4C20-91A9-B13CA06C3C5E}"/>
    <cellStyle name="Normal 13 2 3" xfId="371" xr:uid="{8D7AE02B-EED8-45FC-BEDA-75E2DC8B79A8}"/>
    <cellStyle name="Normal 13 3" xfId="33" xr:uid="{00000000-0005-0000-0000-000021000000}"/>
    <cellStyle name="Normal 13 3 2" xfId="388" xr:uid="{F06672C1-7553-47FF-A65E-FA4902DD9BE5}"/>
    <cellStyle name="Normal 13 4" xfId="353" xr:uid="{DB0145FA-26E4-4CF0-BCED-F8B036654223}"/>
    <cellStyle name="Normal 14" xfId="34" xr:uid="{00000000-0005-0000-0000-000022000000}"/>
    <cellStyle name="Normal 14 2" xfId="35" xr:uid="{00000000-0005-0000-0000-000023000000}"/>
    <cellStyle name="Normal 14 2 2" xfId="36" xr:uid="{00000000-0005-0000-0000-000024000000}"/>
    <cellStyle name="Normal 14 2 2 2" xfId="405" xr:uid="{AFDFFC5A-1BDE-41E3-905F-0B043EE8D454}"/>
    <cellStyle name="Normal 14 2 3" xfId="372" xr:uid="{15FB42B8-5BC7-4EA9-B6EC-47222BD1E51D}"/>
    <cellStyle name="Normal 14 3" xfId="37" xr:uid="{00000000-0005-0000-0000-000025000000}"/>
    <cellStyle name="Normal 14 3 2" xfId="389" xr:uid="{EC86EE24-B941-4F54-997B-68F0B18396D3}"/>
    <cellStyle name="Normal 14 4" xfId="354" xr:uid="{C3968F11-CCE7-478C-AD2C-1F5FC104F110}"/>
    <cellStyle name="Normal 15" xfId="38" xr:uid="{00000000-0005-0000-0000-000026000000}"/>
    <cellStyle name="Normal 15 2" xfId="39" xr:uid="{00000000-0005-0000-0000-000027000000}"/>
    <cellStyle name="Normal 15 2 2" xfId="400" xr:uid="{5487B0B9-4168-48E2-81AD-E7869B151A10}"/>
    <cellStyle name="Normal 15 2 3" xfId="367" xr:uid="{61A7B77E-4A47-4DF2-8B50-CA77A2AE730B}"/>
    <cellStyle name="Normal 15 3" xfId="40" xr:uid="{00000000-0005-0000-0000-000028000000}"/>
    <cellStyle name="Normal 15 3 2" xfId="384" xr:uid="{20B83F57-FA56-416C-97DC-49019233E06C}"/>
    <cellStyle name="Normal 15 4" xfId="417" xr:uid="{6EAE4CCF-4D76-44B4-9552-5F65E40C8A5B}"/>
    <cellStyle name="Normal 15 5" xfId="349" xr:uid="{2B750B6E-97F1-42CB-A21B-ACF58709E63C}"/>
    <cellStyle name="Normal 16" xfId="41" xr:uid="{00000000-0005-0000-0000-000029000000}"/>
    <cellStyle name="Normal 16 2" xfId="42" xr:uid="{00000000-0005-0000-0000-00002A000000}"/>
    <cellStyle name="Normal 16 2 2" xfId="43" xr:uid="{00000000-0005-0000-0000-00002B000000}"/>
    <cellStyle name="Normal 16 2 2 2" xfId="425" xr:uid="{DF7806C9-3CFA-4E30-B5CC-E77893E85CA0}"/>
    <cellStyle name="Normal 16 2 3" xfId="420" xr:uid="{72027C3A-5FD6-4AE4-B132-DD1366A50634}"/>
    <cellStyle name="Normal 16 3" xfId="44" xr:uid="{00000000-0005-0000-0000-00002C000000}"/>
    <cellStyle name="Normal 16 3 2" xfId="423" xr:uid="{F9E287E2-27C9-4E5B-BC4F-24345BE52DCA}"/>
    <cellStyle name="Normal 16 4" xfId="45" xr:uid="{00000000-0005-0000-0000-00002D000000}"/>
    <cellStyle name="Normal 16 4 2" xfId="418" xr:uid="{9A976B7C-ECE3-48C9-AAF0-3C2922C3E6AC}"/>
    <cellStyle name="Normal 16 5" xfId="366" xr:uid="{DA947D98-560E-4D88-B0F6-54CECFF96EBE}"/>
    <cellStyle name="Normal 17" xfId="46" xr:uid="{00000000-0005-0000-0000-00002E000000}"/>
    <cellStyle name="Normal 17 2" xfId="399" xr:uid="{C0F6F538-EDC5-4674-958A-FEC902BAB79F}"/>
    <cellStyle name="Normal 17 3" xfId="421" xr:uid="{A5818412-01D3-4159-8EFF-3649CB9739D8}"/>
    <cellStyle name="Normal 17 4" xfId="365" xr:uid="{9DB87EEE-995A-4248-A7C0-B7810D95A0A7}"/>
    <cellStyle name="Normal 18" xfId="47" xr:uid="{00000000-0005-0000-0000-00002F000000}"/>
    <cellStyle name="Normal 18 2" xfId="48" xr:uid="{00000000-0005-0000-0000-000030000000}"/>
    <cellStyle name="Normal 18 3" xfId="416" xr:uid="{C123D104-6094-4304-8295-BCF92DA70D96}"/>
    <cellStyle name="Normal 18 4" xfId="383" xr:uid="{7E0412A2-3459-4B9A-A5BD-30BB3C248734}"/>
    <cellStyle name="Normal 19" xfId="49" xr:uid="{00000000-0005-0000-0000-000031000000}"/>
    <cellStyle name="Normal 19 2" xfId="427" xr:uid="{B496E698-B486-439D-B3D6-580C794FA3A2}"/>
    <cellStyle name="Normal 19 3" xfId="348" xr:uid="{4217CA80-2355-43F2-853E-737D9B6C96B9}"/>
    <cellStyle name="Normal 2" xfId="50" xr:uid="{00000000-0005-0000-0000-000032000000}"/>
    <cellStyle name="Normal 2 10" xfId="51" xr:uid="{00000000-0005-0000-0000-000033000000}"/>
    <cellStyle name="Normal 2 11" xfId="186" xr:uid="{BE20F22C-11C0-4EF1-9CE7-301576362B0B}"/>
    <cellStyle name="Normal 2 2" xfId="52" xr:uid="{00000000-0005-0000-0000-000034000000}"/>
    <cellStyle name="Normal 2 2 2" xfId="53" xr:uid="{00000000-0005-0000-0000-000035000000}"/>
    <cellStyle name="Normal 2 2 2 2" xfId="54" xr:uid="{00000000-0005-0000-0000-000036000000}"/>
    <cellStyle name="Normal 2 2 2 3" xfId="305" xr:uid="{8C98C074-FEAB-4561-B0E4-FCA96D634168}"/>
    <cellStyle name="Normal 2 2 3" xfId="217" xr:uid="{E6FFF07C-BF9F-4E9F-A8A4-9F105792B050}"/>
    <cellStyle name="Normal 2 2 3 2" xfId="199" xr:uid="{868BDF15-29F6-47FD-9E52-D3D08A7495A8}"/>
    <cellStyle name="Normal 2 2 3 3" xfId="433" xr:uid="{C3042EA7-EF60-4137-8221-9C9787690E24}"/>
    <cellStyle name="Normal 2 2 4" xfId="288" xr:uid="{875E463A-4CEB-4418-8B71-A8FF373A8696}"/>
    <cellStyle name="Normal 2 2 5" xfId="317" xr:uid="{0CA638DA-44C5-4925-A7E5-6E26CFBA5A43}"/>
    <cellStyle name="Normal 2 2 6" xfId="327" xr:uid="{23E7A3F0-2ADF-403F-A543-54DE390031DE}"/>
    <cellStyle name="Normal 2 3" xfId="55" xr:uid="{00000000-0005-0000-0000-000037000000}"/>
    <cellStyle name="Normal 2 3 2" xfId="56" xr:uid="{00000000-0005-0000-0000-000038000000}"/>
    <cellStyle name="Normal 2 3 2 2" xfId="428" xr:uid="{D4F44F87-BB13-4354-8F2D-DB497C67ADF9}"/>
    <cellStyle name="Normal 2 3 3" xfId="57" xr:uid="{00000000-0005-0000-0000-000039000000}"/>
    <cellStyle name="Normal 2 3 4" xfId="204" xr:uid="{454044DB-3CBF-4641-B82B-B324953BEB0B}"/>
    <cellStyle name="Normal 2 3 5" xfId="201" xr:uid="{5B01D295-F34A-42FB-AF04-3D5C4FADAC0E}"/>
    <cellStyle name="Normal 2 3 6" xfId="289" xr:uid="{588FDB3D-2310-4144-9E54-B7465430C3E5}"/>
    <cellStyle name="Normal 2 4" xfId="58" xr:uid="{00000000-0005-0000-0000-00003A000000}"/>
    <cellStyle name="Normal 2 4 2" xfId="280" xr:uid="{191339C8-EC8D-4BEF-8302-A288AA333889}"/>
    <cellStyle name="Normal 2 5" xfId="59" xr:uid="{00000000-0005-0000-0000-00003B000000}"/>
    <cellStyle name="Normal 2 5 2" xfId="187" xr:uid="{7D8C38C2-3882-480F-9260-9C0AB6A0F8DA}"/>
    <cellStyle name="Normal 2 6" xfId="60" xr:uid="{00000000-0005-0000-0000-00003C000000}"/>
    <cellStyle name="Normal 2 7" xfId="61" xr:uid="{00000000-0005-0000-0000-00003D000000}"/>
    <cellStyle name="Normal 2 8" xfId="62" xr:uid="{00000000-0005-0000-0000-00003E000000}"/>
    <cellStyle name="Normal 2 9" xfId="185" xr:uid="{B126B35D-5DC9-4452-A480-8767CBB95AC6}"/>
    <cellStyle name="Normal 20" xfId="137" xr:uid="{7EF40268-684F-4779-AB7A-454832B2D080}"/>
    <cellStyle name="Normal 20 2" xfId="347" xr:uid="{E519FE4C-CBBF-42AD-9BCE-394EEFAAE363}"/>
    <cellStyle name="Normal 21" xfId="63" xr:uid="{00000000-0005-0000-0000-00003F000000}"/>
    <cellStyle name="Normal 21 2" xfId="430" xr:uid="{AE697CE3-EBE2-48F9-B99A-25B59C332FB4}"/>
    <cellStyle name="Normal 22" xfId="140" xr:uid="{D93C0656-99CA-4617-94FE-4A2428832504}"/>
    <cellStyle name="Normal 22 2" xfId="429" xr:uid="{0FF59B2E-3D29-4E77-AC4A-F21E9E0CB03B}"/>
    <cellStyle name="Normal 3" xfId="64" xr:uid="{00000000-0005-0000-0000-000040000000}"/>
    <cellStyle name="Normal 3 2" xfId="65" xr:uid="{00000000-0005-0000-0000-000041000000}"/>
    <cellStyle name="Normal 3 2 2" xfId="66" xr:uid="{00000000-0005-0000-0000-000042000000}"/>
    <cellStyle name="Normal 3 2 2 2" xfId="67" xr:uid="{00000000-0005-0000-0000-000043000000}"/>
    <cellStyle name="Normal 3 2 2 2 2" xfId="406" xr:uid="{2BD32EF2-5175-4C8E-8E2D-10660026CFA1}"/>
    <cellStyle name="Normal 3 2 2 3" xfId="373" xr:uid="{A6E0FC9B-14F7-457D-B73B-71DE808B3CBC}"/>
    <cellStyle name="Normal 3 2 2 4" xfId="343" xr:uid="{92A49B1F-2907-4FFA-8A0D-4412ABA40FF0}"/>
    <cellStyle name="Normal 3 2 3" xfId="68" xr:uid="{00000000-0005-0000-0000-000044000000}"/>
    <cellStyle name="Normal 3 2 3 2" xfId="390" xr:uid="{03E0CC25-F81D-4396-ADF5-4C58EB4044B3}"/>
    <cellStyle name="Normal 3 2 4" xfId="191" xr:uid="{E4D34D71-7949-4E34-9A05-588E86F64D8B}"/>
    <cellStyle name="Normal 3 2 4 2" xfId="355" xr:uid="{5BB7990D-59E7-4FE6-AD42-68A5D1BF2B6F}"/>
    <cellStyle name="Normal 3 3" xfId="69" xr:uid="{00000000-0005-0000-0000-000045000000}"/>
    <cellStyle name="Normal 3 3 2" xfId="70" xr:uid="{00000000-0005-0000-0000-000046000000}"/>
    <cellStyle name="Normal 3 3 2 2" xfId="71" xr:uid="{00000000-0005-0000-0000-000047000000}"/>
    <cellStyle name="Normal 3 3 2 2 2" xfId="407" xr:uid="{665352C6-9B6F-4FAA-AA16-E63DC247CE76}"/>
    <cellStyle name="Normal 3 3 2 3" xfId="374" xr:uid="{351F87BA-47E8-4A7F-A3B6-9F1D1E9E110D}"/>
    <cellStyle name="Normal 3 3 2 4" xfId="329" xr:uid="{76806CB4-9A33-4BF7-AFED-7FFB0A180E1F}"/>
    <cellStyle name="Normal 3 3 3" xfId="72" xr:uid="{00000000-0005-0000-0000-000048000000}"/>
    <cellStyle name="Normal 3 3 3 2" xfId="391" xr:uid="{B511ADBD-BB8E-46A1-9B17-C380B9D95A66}"/>
    <cellStyle name="Normal 3 3 4" xfId="277" xr:uid="{08B7FC51-264D-4551-AC9A-59088359DB3D}"/>
    <cellStyle name="Normal 3 3 4 2" xfId="356" xr:uid="{3F582A35-7001-45A8-BE37-D69543B95911}"/>
    <cellStyle name="Normal 3 4" xfId="73" xr:uid="{00000000-0005-0000-0000-000049000000}"/>
    <cellStyle name="Normal 3 4 2" xfId="188" xr:uid="{4B8F40F8-6C17-4F4F-81F7-3BEE2ED49118}"/>
    <cellStyle name="Normal 3 5" xfId="74" xr:uid="{00000000-0005-0000-0000-00004A000000}"/>
    <cellStyle name="Normal 3 6" xfId="75" xr:uid="{00000000-0005-0000-0000-00004B000000}"/>
    <cellStyle name="Normal 3 7" xfId="76" xr:uid="{00000000-0005-0000-0000-00004C000000}"/>
    <cellStyle name="Normal 4" xfId="77" xr:uid="{00000000-0005-0000-0000-00004D000000}"/>
    <cellStyle name="Normal 4 2" xfId="78" xr:uid="{00000000-0005-0000-0000-00004E000000}"/>
    <cellStyle name="Normal 4 2 2" xfId="79" xr:uid="{00000000-0005-0000-0000-00004F000000}"/>
    <cellStyle name="Normal 4 2 2 2" xfId="80" xr:uid="{00000000-0005-0000-0000-000050000000}"/>
    <cellStyle name="Normal 4 2 2 2 2" xfId="409" xr:uid="{1E3A185D-6828-4385-917A-6510F76E9293}"/>
    <cellStyle name="Normal 4 2 2 3" xfId="376" xr:uid="{1D701B6E-16DF-4AEC-AAB1-0A6B01198F59}"/>
    <cellStyle name="Normal 4 2 3" xfId="81" xr:uid="{00000000-0005-0000-0000-000051000000}"/>
    <cellStyle name="Normal 4 2 3 2" xfId="393" xr:uid="{25142BD9-8B56-4636-A2E9-62DAB01C869B}"/>
    <cellStyle name="Normal 4 2 4" xfId="198" xr:uid="{B3D98215-2B91-48CC-858D-92817BF0830A}"/>
    <cellStyle name="Normal 4 2 4 2" xfId="358" xr:uid="{0FB2D882-1C65-4CB1-99E0-0FB9092EB4AE}"/>
    <cellStyle name="Normal 4 3" xfId="82" xr:uid="{00000000-0005-0000-0000-000052000000}"/>
    <cellStyle name="Normal 4 3 2" xfId="311" xr:uid="{A989508D-6C2E-44F3-9C54-160EB9C2FB73}"/>
    <cellStyle name="Normal 4 3 2 2" xfId="431" xr:uid="{B0A75743-47F1-4196-998F-93DF7F1FB169}"/>
    <cellStyle name="Normal 4 3 3" xfId="334" xr:uid="{682FEACB-4F30-42B1-BDA5-55851594141D}"/>
    <cellStyle name="Normal 4 4" xfId="83" xr:uid="{00000000-0005-0000-0000-000053000000}"/>
    <cellStyle name="Normal 4 4 2" xfId="84" xr:uid="{00000000-0005-0000-0000-000054000000}"/>
    <cellStyle name="Normal 4 4 2 2" xfId="408" xr:uid="{1B0A0C39-0479-4317-88EE-14C08666FEBC}"/>
    <cellStyle name="Normal 4 4 3" xfId="310" xr:uid="{3B55C8CB-7F85-4463-BD08-8CD75ABAB342}"/>
    <cellStyle name="Normal 4 4 3 2" xfId="375" xr:uid="{4DFAD52F-57A9-4EC6-92DF-3F89B9B29F4E}"/>
    <cellStyle name="Normal 4 5" xfId="85" xr:uid="{00000000-0005-0000-0000-000055000000}"/>
    <cellStyle name="Normal 4 5 2" xfId="392" xr:uid="{41166E37-D1C4-499A-A87C-0D7A7B7BCF7F}"/>
    <cellStyle name="Normal 4 6" xfId="357" xr:uid="{2B1BB824-A0C7-4636-836B-DA03539D85B3}"/>
    <cellStyle name="Normal 4 6 2" xfId="320" xr:uid="{E9C8A397-6677-4AF5-8D29-FA7040EAD3D7}"/>
    <cellStyle name="Normal 5" xfId="86" xr:uid="{00000000-0005-0000-0000-000056000000}"/>
    <cellStyle name="Normal 5 2" xfId="87" xr:uid="{00000000-0005-0000-0000-000057000000}"/>
    <cellStyle name="Normal 5 2 2" xfId="88" xr:uid="{00000000-0005-0000-0000-000058000000}"/>
    <cellStyle name="Normal 5 2 2 2" xfId="89" xr:uid="{00000000-0005-0000-0000-000059000000}"/>
    <cellStyle name="Normal 5 2 2 2 2" xfId="411" xr:uid="{8EA953B4-A57E-42BD-BF3B-91EEACCFC815}"/>
    <cellStyle name="Normal 5 2 2 3" xfId="302" xr:uid="{ABFDB7DB-1A3C-4DC7-A428-5B0A22EF794D}"/>
    <cellStyle name="Normal 5 2 2 3 2" xfId="378" xr:uid="{7BDF66E2-DF56-4034-9AA6-C2BFC15DF587}"/>
    <cellStyle name="Normal 5 2 3" xfId="90" xr:uid="{00000000-0005-0000-0000-00005A000000}"/>
    <cellStyle name="Normal 5 2 3 2" xfId="309" xr:uid="{0AB9FCCF-071F-4453-9012-0166843AE20F}"/>
    <cellStyle name="Normal 5 2 3 2 2" xfId="394" xr:uid="{B687E73D-1BC7-4D06-A0FA-78650C0D256A}"/>
    <cellStyle name="Normal 5 2 4" xfId="303" xr:uid="{CA497739-DB92-492E-914F-5D49CC9F7337}"/>
    <cellStyle name="Normal 5 2 4 2" xfId="360" xr:uid="{251C531C-D71A-43EA-ABCC-618C2AFD3AF1}"/>
    <cellStyle name="Normal 5 2 5" xfId="325" xr:uid="{98132567-B568-4F83-AC0E-48FDFB56D13D}"/>
    <cellStyle name="Normal 5 3" xfId="91" xr:uid="{00000000-0005-0000-0000-00005B000000}"/>
    <cellStyle name="Normal 5 3 2" xfId="92" xr:uid="{00000000-0005-0000-0000-00005C000000}"/>
    <cellStyle name="Normal 5 3 2 2" xfId="307" xr:uid="{E541F11F-240A-476C-896F-31C7074867DD}"/>
    <cellStyle name="Normal 5 3 2 2 2" xfId="410" xr:uid="{41879D43-54DD-4EC5-82FF-C52E5015B88C}"/>
    <cellStyle name="Normal 5 3 3" xfId="301" xr:uid="{B04A1C04-9DF1-450D-93B9-B5DC371E6EF4}"/>
    <cellStyle name="Normal 5 3 3 2" xfId="377" xr:uid="{806EA01E-6486-4FB0-94AB-E3192604C337}"/>
    <cellStyle name="Normal 5 3 4" xfId="346" xr:uid="{0D5B6952-8AFC-4A14-9A69-DFAC0489803C}"/>
    <cellStyle name="Normal 5 4" xfId="93" xr:uid="{00000000-0005-0000-0000-00005D000000}"/>
    <cellStyle name="Normal 5 4 2" xfId="94" xr:uid="{00000000-0005-0000-0000-00005E000000}"/>
    <cellStyle name="Normal 5 4 3" xfId="298" xr:uid="{7A5DA556-9C82-426C-8A45-64DC193AC3F4}"/>
    <cellStyle name="Normal 5 5" xfId="196" xr:uid="{C8799E92-7857-4141-A01F-CCAC6E20C047}"/>
    <cellStyle name="Normal 5 5 2" xfId="299" xr:uid="{33D6FBE3-752D-4816-9BB5-23C02205179B}"/>
    <cellStyle name="Normal 5 5 3" xfId="359" xr:uid="{54719576-C4D3-49E0-A95C-D0EB2836FA54}"/>
    <cellStyle name="Normal 5 6" xfId="296" xr:uid="{D334BA55-3CC2-4CED-8FD3-E7D8FA077B03}"/>
    <cellStyle name="Normal 6" xfId="95" xr:uid="{00000000-0005-0000-0000-00005F000000}"/>
    <cellStyle name="Normal 6 2" xfId="96" xr:uid="{00000000-0005-0000-0000-000060000000}"/>
    <cellStyle name="Normal 6 2 2" xfId="293" xr:uid="{BBB760D5-248A-4C80-8030-B4CE62BC0FFD}"/>
    <cellStyle name="Normal 6 2 2 2" xfId="318" xr:uid="{FCA84FBC-FDC0-4623-999C-6A1CFC18A6AC}"/>
    <cellStyle name="Normal 6 2 3" xfId="340" xr:uid="{F10CD9BE-000C-4651-94E2-D47845C09191}"/>
    <cellStyle name="Normal 6 3" xfId="97" xr:uid="{00000000-0005-0000-0000-000061000000}"/>
    <cellStyle name="Normal 6 3 2" xfId="300" xr:uid="{10CA4AED-00BB-4A4D-A829-7A97FD55D363}"/>
    <cellStyle name="Normal 6 4" xfId="135" xr:uid="{00000000-0005-0000-0000-000062000000}"/>
    <cellStyle name="Normal 6 4 2" xfId="338" xr:uid="{615A038B-DA6E-4A50-AFCF-D48C12FD00AB}"/>
    <cellStyle name="Normal 6 5" xfId="279" xr:uid="{C50675B3-4B6F-4DA4-AC50-4DB6826782A6}"/>
    <cellStyle name="Normal 6 5 2" xfId="344" xr:uid="{838386A0-8208-41FA-BBEB-A9168CA95913}"/>
    <cellStyle name="Normal 7" xfId="98" xr:uid="{00000000-0005-0000-0000-000063000000}"/>
    <cellStyle name="Normal 7 2" xfId="99" xr:uid="{00000000-0005-0000-0000-000064000000}"/>
    <cellStyle name="Normal 7 2 2" xfId="100" xr:uid="{00000000-0005-0000-0000-000065000000}"/>
    <cellStyle name="Normal 7 2 2 2" xfId="101" xr:uid="{00000000-0005-0000-0000-000066000000}"/>
    <cellStyle name="Normal 7 2 2 2 2" xfId="413" xr:uid="{FCA4171B-BB29-43E5-B312-0E048254116B}"/>
    <cellStyle name="Normal 7 2 2 3" xfId="380" xr:uid="{909AFF2D-D02F-4652-BCAC-197A472A8EB2}"/>
    <cellStyle name="Normal 7 2 3" xfId="102" xr:uid="{00000000-0005-0000-0000-000067000000}"/>
    <cellStyle name="Normal 7 2 3 2" xfId="396" xr:uid="{9EC6DA12-4D59-4F29-8842-D1FF05ECD0C6}"/>
    <cellStyle name="Normal 7 2 4" xfId="362" xr:uid="{3E3E2A96-E357-4164-8DF6-DD5A95574AEF}"/>
    <cellStyle name="Normal 7 2 5" xfId="345" xr:uid="{A5153F4F-4E23-455F-A350-7716C8206B94}"/>
    <cellStyle name="Normal 7 3" xfId="103" xr:uid="{00000000-0005-0000-0000-000068000000}"/>
    <cellStyle name="Normal 7 3 2" xfId="104" xr:uid="{00000000-0005-0000-0000-000069000000}"/>
    <cellStyle name="Normal 7 3 2 2" xfId="412" xr:uid="{4094AF21-DC26-4F42-957C-188BEE3DB991}"/>
    <cellStyle name="Normal 7 3 3" xfId="379" xr:uid="{CBD40F94-E10F-41D6-B487-0B93F03248C1}"/>
    <cellStyle name="Normal 7 4" xfId="105" xr:uid="{00000000-0005-0000-0000-00006A000000}"/>
    <cellStyle name="Normal 7 4 2" xfId="395" xr:uid="{A96839C2-AC25-4F45-82E8-87CF224A7BFC}"/>
    <cellStyle name="Normal 7 5" xfId="195" xr:uid="{69C4E874-2160-4BE0-93CA-5CFBB7A37500}"/>
    <cellStyle name="Normal 7 5 2" xfId="361" xr:uid="{F4B408F2-7AFD-49CB-A955-8B815D33AA78}"/>
    <cellStyle name="Normal 7 6" xfId="143" xr:uid="{CFAA7023-0CF1-4EB8-8C67-D5AAC25FB82B}"/>
    <cellStyle name="Normal 8" xfId="106" xr:uid="{00000000-0005-0000-0000-00006B000000}"/>
    <cellStyle name="Normal 8 12" xfId="138" xr:uid="{779C0942-C7BA-46D8-9E40-14E3811C51ED}"/>
    <cellStyle name="Normal 8 2" xfId="107" xr:uid="{00000000-0005-0000-0000-00006C000000}"/>
    <cellStyle name="Normal 8 2 2" xfId="108" xr:uid="{00000000-0005-0000-0000-00006D000000}"/>
    <cellStyle name="Normal 8 2 2 2" xfId="109" xr:uid="{00000000-0005-0000-0000-00006E000000}"/>
    <cellStyle name="Normal 8 2 2 2 2" xfId="415" xr:uid="{569A2B7B-1CF9-49CC-A01D-DED8895DBE3A}"/>
    <cellStyle name="Normal 8 2 2 3" xfId="382" xr:uid="{B6861936-61E3-4378-9436-08003F5EB2D6}"/>
    <cellStyle name="Normal 8 2 3" xfId="110" xr:uid="{00000000-0005-0000-0000-00006F000000}"/>
    <cellStyle name="Normal 8 2 3 2" xfId="398" xr:uid="{44EA8C32-955E-41E2-BA6F-EC4A6C27792A}"/>
    <cellStyle name="Normal 8 2 4" xfId="364" xr:uid="{28BBA074-573F-4A05-8201-A5AFB74DA376}"/>
    <cellStyle name="Normal 8 3" xfId="111" xr:uid="{00000000-0005-0000-0000-000070000000}"/>
    <cellStyle name="Normal 8 3 2" xfId="112" xr:uid="{00000000-0005-0000-0000-000071000000}"/>
    <cellStyle name="Normal 8 3 2 2" xfId="414" xr:uid="{13C718DD-5B8B-402D-8799-CAF8121C92E5}"/>
    <cellStyle name="Normal 8 3 3" xfId="314" xr:uid="{720E7983-5E76-4873-8582-CD22E1EB4615}"/>
    <cellStyle name="Normal 8 3 3 2" xfId="381" xr:uid="{4150098F-A156-4468-83FF-7B476BAF727C}"/>
    <cellStyle name="Normal 8 4" xfId="113" xr:uid="{00000000-0005-0000-0000-000072000000}"/>
    <cellStyle name="Normal 8 4 2" xfId="397" xr:uid="{83389EBE-34E1-47D0-8C09-0D8167F5C16F}"/>
    <cellStyle name="Normal 8 5" xfId="312" xr:uid="{084DC510-7B0B-4500-86DF-0A970B8069E3}"/>
    <cellStyle name="Normal 8 5 2" xfId="363" xr:uid="{97F75F8F-C0CF-43AB-8557-FB8BC1E61AA0}"/>
    <cellStyle name="Normal 9" xfId="114" xr:uid="{00000000-0005-0000-0000-000073000000}"/>
    <cellStyle name="Normal 9 12" xfId="115" xr:uid="{00000000-0005-0000-0000-000074000000}"/>
    <cellStyle name="Normal 9 2" xfId="435" xr:uid="{B185F9FE-5BDA-4BA4-93B8-7526E51753B9}"/>
    <cellStyle name="Normal_Slide 5&amp;6" xfId="139" xr:uid="{53A82EB3-D520-468C-A232-35D6E070E9DE}"/>
    <cellStyle name="Note" xfId="287" builtinId="10" customBuiltin="1"/>
    <cellStyle name="Note 2" xfId="205" xr:uid="{8FB81988-C145-46F4-B8B8-9FD648403658}"/>
    <cellStyle name="Note 3" xfId="257" xr:uid="{173742F5-B7B6-4E91-8172-052A6E2E67EA}"/>
    <cellStyle name="Output" xfId="153" builtinId="21" customBuiltin="1"/>
    <cellStyle name="Percent" xfId="116" builtinId="5"/>
    <cellStyle name="Percent 2" xfId="117" xr:uid="{00000000-0005-0000-0000-000076000000}"/>
    <cellStyle name="Percent 2 10" xfId="218" xr:uid="{9E8FF2F5-3ACC-4B76-AE75-5A15D0D5F2F3}"/>
    <cellStyle name="Percent 2 11" xfId="197" xr:uid="{3E2CC3A0-B6E0-406C-825D-3CEDD93ABF66}"/>
    <cellStyle name="Percent 2 12" xfId="290" xr:uid="{D2D7BEF9-01E6-45DF-970C-8F693B7EBB3C}"/>
    <cellStyle name="Percent 2 13" xfId="315" xr:uid="{E5191C12-7C34-4DBE-9E9E-1E60CE99615D}"/>
    <cellStyle name="Percent 2 2" xfId="118" xr:uid="{00000000-0005-0000-0000-000077000000}"/>
    <cellStyle name="Percent 2 2 2" xfId="119" xr:uid="{00000000-0005-0000-0000-000078000000}"/>
    <cellStyle name="Percent 2 2 3" xfId="306" xr:uid="{5E32A618-B499-44F2-8F5E-8B1AA17ECBD5}"/>
    <cellStyle name="Percent 2 3" xfId="120" xr:uid="{00000000-0005-0000-0000-000079000000}"/>
    <cellStyle name="Percent 2 3 2" xfId="294" xr:uid="{8F093664-3084-4EBB-A234-E69F1721D30F}"/>
    <cellStyle name="Percent 2 3 2 2" xfId="432" xr:uid="{1FD9C6CF-7BFF-40C6-83DD-D3E108C89FF9}"/>
    <cellStyle name="Percent 2 3 3" xfId="323" xr:uid="{2489F368-DE1E-4904-BEB2-6A42E4448B50}"/>
    <cellStyle name="Percent 2 4" xfId="121" xr:uid="{00000000-0005-0000-0000-00007A000000}"/>
    <cellStyle name="Percent 2 4 2" xfId="292" xr:uid="{EBCF75C2-2DCD-403F-9F8F-B1AFF54D7867}"/>
    <cellStyle name="Percent 2 5" xfId="122" xr:uid="{00000000-0005-0000-0000-00007B000000}"/>
    <cellStyle name="Percent 2 5 2" xfId="335" xr:uid="{1BF96A97-7FE6-42FB-83C6-FAE815EA7F5D}"/>
    <cellStyle name="Percent 2 5 3" xfId="328" xr:uid="{6BA1244E-3F9C-4EFE-AAC7-9A1DFD35E1DE}"/>
    <cellStyle name="Percent 2 6" xfId="123" xr:uid="{00000000-0005-0000-0000-00007C000000}"/>
    <cellStyle name="Percent 2 6 2" xfId="319" xr:uid="{F53D7802-B384-431C-B272-85E9D0C6C6A9}"/>
    <cellStyle name="Percent 2 6 3" xfId="333" xr:uid="{48C024D9-6CD2-4D39-BC2E-6490EC0015DC}"/>
    <cellStyle name="Percent 2 7" xfId="124" xr:uid="{00000000-0005-0000-0000-00007D000000}"/>
    <cellStyle name="Percent 2 8" xfId="142" xr:uid="{C81529F8-BA59-48AE-9F3D-A69989C8AFD5}"/>
    <cellStyle name="Percent 2 9" xfId="184" xr:uid="{BF64F7E0-9D68-466D-BCD1-0DF0B8619640}"/>
    <cellStyle name="Percent 3" xfId="125" xr:uid="{00000000-0005-0000-0000-00007E000000}"/>
    <cellStyle name="Percent 3 2" xfId="126" xr:uid="{00000000-0005-0000-0000-00007F000000}"/>
    <cellStyle name="Percent 3 2 2" xfId="330" xr:uid="{CE450894-4692-4824-AA30-2F8324633350}"/>
    <cellStyle name="Percent 3 3" xfId="203" xr:uid="{53C8A976-C931-4FFE-B55B-2BE86561D6E8}"/>
    <cellStyle name="Percent 3 4" xfId="276" xr:uid="{78B9EE9B-4D97-4934-A3EA-3A3A8D4AD306}"/>
    <cellStyle name="Percent 4" xfId="127" xr:uid="{00000000-0005-0000-0000-000080000000}"/>
    <cellStyle name="Percent 4 2" xfId="128" xr:uid="{00000000-0005-0000-0000-000081000000}"/>
    <cellStyle name="Percent 4 3" xfId="256" xr:uid="{195A3550-6FBF-4DE7-BF9F-D889C9A262F0}"/>
    <cellStyle name="Percent 4 4" xfId="189" xr:uid="{B9F4D412-2F5D-4981-98ED-DCB1728E2FA4}"/>
    <cellStyle name="Percent 5" xfId="129" xr:uid="{00000000-0005-0000-0000-000082000000}"/>
    <cellStyle name="Percent 5 2" xfId="130" xr:uid="{00000000-0005-0000-0000-000083000000}"/>
    <cellStyle name="Percent 5 2 2" xfId="131" xr:uid="{00000000-0005-0000-0000-000084000000}"/>
    <cellStyle name="Percent 5 2 2 2" xfId="426" xr:uid="{9B6E23D6-AB7F-4091-91D9-DA4CBDFC4012}"/>
    <cellStyle name="Percent 5 2 3" xfId="422" xr:uid="{6D6D7DBF-93FE-42F7-AB40-1F421FFB894E}"/>
    <cellStyle name="Percent 5 3" xfId="132" xr:uid="{00000000-0005-0000-0000-000085000000}"/>
    <cellStyle name="Percent 5 3 2" xfId="424" xr:uid="{E219F758-359E-4489-85B1-DDDE01C94D9B}"/>
    <cellStyle name="Percent 5 4" xfId="419" xr:uid="{19079D70-8409-4305-A208-982BEE065025}"/>
    <cellStyle name="Percent 6" xfId="133" xr:uid="{00000000-0005-0000-0000-000086000000}"/>
    <cellStyle name="Percent 6 2" xfId="304" xr:uid="{32BEE3E1-6ACF-4380-8F0D-E5C4FE8CABAA}"/>
    <cellStyle name="Percent 6 2 2" xfId="326" xr:uid="{4034C1AA-665B-4492-9D43-3FE630FCB549}"/>
    <cellStyle name="Percent 6 3" xfId="324" xr:uid="{EBE75DAD-D212-4603-847D-F7EF1B02C9A2}"/>
    <cellStyle name="Percent 7" xfId="134" xr:uid="{00000000-0005-0000-0000-000087000000}"/>
    <cellStyle name="Percent 7 2" xfId="322" xr:uid="{0FA3D2AE-26FE-48C0-B9FE-2F1C4E0F321B}"/>
    <cellStyle name="Percent 7 3" xfId="332" xr:uid="{48D00048-6942-48F0-9337-6C1C9F45B522}"/>
    <cellStyle name="Percent Subtotal" xfId="238" xr:uid="{FE2552B8-EC20-488E-AEC8-966BDDB22B26}"/>
    <cellStyle name="Right" xfId="222" xr:uid="{670A911B-AE78-446E-833B-A1F059174F10}"/>
    <cellStyle name="Subtotal" xfId="213" xr:uid="{5A8F4338-41B7-4604-BE19-F34984CFF96C}"/>
    <cellStyle name="Subtotal 2" xfId="234" xr:uid="{35570434-47AB-4A4D-AE3B-29743FD3EAA6}"/>
    <cellStyle name="Subtotal2" xfId="215" xr:uid="{A9DCA0DD-D1F9-484B-9831-163861329C37}"/>
    <cellStyle name="Subtotal2 2" xfId="236" xr:uid="{580EF2D7-0890-46AF-A147-7A033DD78BBB}"/>
    <cellStyle name="Title" xfId="144" builtinId="15" customBuiltin="1"/>
    <cellStyle name="Top Left (TL)" xfId="251" xr:uid="{5748ECC3-597D-49C1-995E-7B1B2C9F154C}"/>
    <cellStyle name="Top Left General (TLG)" xfId="252" xr:uid="{959985D3-1215-4B51-8AAC-9C3B7DE0C813}"/>
    <cellStyle name="Total 2" xfId="221" xr:uid="{E42D5A3F-0C7C-49E6-8ED8-F24AC2E31D34}"/>
    <cellStyle name="Warning Text" xfId="157" builtinId="11" customBuiltin="1"/>
  </cellStyles>
  <dxfs count="0"/>
  <tableStyles count="1" defaultTableStyle="TableStyleMedium2" defaultPivotStyle="PivotStyleLight16">
    <tableStyle name="Invisible" pivot="0" table="0" count="0" xr9:uid="{BC8E9B98-04EE-4CF4-B4EC-8B53102684E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69850</xdr:colOff>
          <xdr:row>20</xdr:row>
          <xdr:rowOff>146050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4.5"/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1843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69850</xdr:colOff>
                <xdr:row>20</xdr:row>
                <xdr:rowOff>146050</xdr:rowOff>
              </to>
            </anchor>
          </objectPr>
        </oleObject>
      </mc:Choice>
      <mc:Fallback>
        <oleObject progId="Word.Document.12" shapeId="1843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8C2C6-0AED-4A88-BD77-2B3C9827B312}">
  <dimension ref="A1:E7"/>
  <sheetViews>
    <sheetView workbookViewId="0"/>
  </sheetViews>
  <sheetFormatPr defaultColWidth="9.1796875" defaultRowHeight="12.75" customHeight="1"/>
  <cols>
    <col min="1" max="1" width="10.1796875" style="2" customWidth="1"/>
    <col min="2" max="2" width="9.54296875" style="2" customWidth="1"/>
    <col min="3" max="3" width="13.7265625" style="2" bestFit="1" customWidth="1"/>
    <col min="4" max="4" width="9.453125" style="2" bestFit="1" customWidth="1"/>
    <col min="5" max="5" width="13.7265625" style="2" bestFit="1" customWidth="1"/>
    <col min="6" max="16384" width="9.1796875" style="2"/>
  </cols>
  <sheetData>
    <row r="1" spans="1:5" ht="12.75" customHeight="1">
      <c r="A1" s="278" t="s">
        <v>257</v>
      </c>
    </row>
    <row r="3" spans="1:5" ht="12.75" customHeight="1">
      <c r="B3" s="345" t="s">
        <v>94</v>
      </c>
      <c r="C3" s="345"/>
      <c r="D3" s="345" t="s">
        <v>93</v>
      </c>
      <c r="E3" s="345"/>
    </row>
    <row r="4" spans="1:5" ht="12.75" customHeight="1">
      <c r="B4" s="278" t="s">
        <v>258</v>
      </c>
      <c r="C4" s="278" t="s">
        <v>259</v>
      </c>
      <c r="D4" s="278" t="s">
        <v>258</v>
      </c>
      <c r="E4" s="278" t="s">
        <v>259</v>
      </c>
    </row>
    <row r="5" spans="1:5" ht="12.75" customHeight="1">
      <c r="A5" s="278" t="s">
        <v>260</v>
      </c>
      <c r="B5" s="300">
        <v>6381</v>
      </c>
      <c r="C5" s="300">
        <v>7637</v>
      </c>
      <c r="D5" s="300">
        <v>10922</v>
      </c>
      <c r="E5" s="300">
        <v>18650</v>
      </c>
    </row>
    <row r="6" spans="1:5" ht="12.75" customHeight="1">
      <c r="A6" s="278" t="s">
        <v>261</v>
      </c>
      <c r="B6" s="300">
        <v>5683</v>
      </c>
      <c r="C6" s="300">
        <v>9146</v>
      </c>
      <c r="D6" s="300">
        <v>9726</v>
      </c>
      <c r="E6" s="300">
        <v>22334</v>
      </c>
    </row>
    <row r="7" spans="1:5" ht="12.75" customHeight="1">
      <c r="A7" s="281" t="s">
        <v>205</v>
      </c>
      <c r="B7" s="300">
        <f>B6+B5</f>
        <v>12064</v>
      </c>
      <c r="C7" s="300">
        <f>C6+C5</f>
        <v>16783</v>
      </c>
      <c r="D7" s="300">
        <f>D6+D5</f>
        <v>20648</v>
      </c>
      <c r="E7" s="300">
        <f>E6+E5</f>
        <v>40984</v>
      </c>
    </row>
  </sheetData>
  <mergeCells count="2">
    <mergeCell ref="B3:C3"/>
    <mergeCell ref="D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0822C-18C4-41D3-9E26-AFB84F9B7BDF}">
  <dimension ref="A1:I8"/>
  <sheetViews>
    <sheetView workbookViewId="0"/>
  </sheetViews>
  <sheetFormatPr defaultColWidth="9.1796875" defaultRowHeight="12.75" customHeight="1"/>
  <cols>
    <col min="1" max="1" width="28.453125" style="2" customWidth="1"/>
    <col min="2" max="2" width="9.1796875" style="2"/>
    <col min="3" max="3" width="19.81640625" style="2" bestFit="1" customWidth="1"/>
    <col min="4" max="4" width="24.26953125" style="2" bestFit="1" customWidth="1"/>
    <col min="5" max="5" width="12.81640625" style="2" bestFit="1" customWidth="1"/>
    <col min="6" max="16384" width="9.1796875" style="2"/>
  </cols>
  <sheetData>
    <row r="1" spans="1:9" ht="12.75" customHeight="1">
      <c r="A1" s="299" t="s">
        <v>262</v>
      </c>
      <c r="B1" s="299"/>
      <c r="C1" s="299"/>
      <c r="D1" s="299"/>
      <c r="E1" s="299"/>
      <c r="F1" s="299"/>
      <c r="G1" s="299"/>
      <c r="H1" s="299"/>
      <c r="I1" s="299"/>
    </row>
    <row r="3" spans="1:9" ht="12.75" customHeight="1">
      <c r="B3" s="278" t="s">
        <v>186</v>
      </c>
      <c r="C3" s="278" t="s">
        <v>263</v>
      </c>
      <c r="D3" s="278" t="s">
        <v>264</v>
      </c>
      <c r="E3" s="278" t="s">
        <v>265</v>
      </c>
    </row>
    <row r="4" spans="1:9" ht="12.75" customHeight="1">
      <c r="A4" s="298" t="s">
        <v>356</v>
      </c>
      <c r="B4" s="333">
        <v>8.2597872821905411E-3</v>
      </c>
      <c r="C4" s="333">
        <v>2.6872595609866486E-2</v>
      </c>
      <c r="D4" s="333">
        <v>0.41129214754469334</v>
      </c>
      <c r="E4" s="333">
        <v>0.55357546956324966</v>
      </c>
    </row>
    <row r="5" spans="1:9" ht="12.75" customHeight="1">
      <c r="A5" s="298" t="s">
        <v>357</v>
      </c>
      <c r="B5" s="333">
        <v>8.2702241620444337E-4</v>
      </c>
      <c r="C5" s="333">
        <v>0.11548004104802359</v>
      </c>
      <c r="D5" s="333">
        <v>0.26059866031028495</v>
      </c>
      <c r="E5" s="333">
        <v>0.62309427622548696</v>
      </c>
    </row>
    <row r="6" spans="1:9" ht="12.75" customHeight="1">
      <c r="A6" s="298"/>
      <c r="B6" s="333"/>
      <c r="C6" s="333"/>
      <c r="D6" s="333"/>
      <c r="E6" s="333"/>
    </row>
    <row r="7" spans="1:9" ht="12.75" customHeight="1">
      <c r="A7" s="298" t="s">
        <v>358</v>
      </c>
      <c r="B7" s="333">
        <v>0.27755517739044838</v>
      </c>
      <c r="C7" s="333">
        <v>0.30298013635068777</v>
      </c>
      <c r="D7" s="333">
        <v>0.39643290025912975</v>
      </c>
      <c r="E7" s="333">
        <v>2.3031785999734121E-2</v>
      </c>
    </row>
    <row r="8" spans="1:9" ht="12.75" customHeight="1">
      <c r="A8" s="298" t="s">
        <v>359</v>
      </c>
      <c r="B8" s="333">
        <v>1.3912773907625683E-2</v>
      </c>
      <c r="C8" s="333">
        <v>0.54484042528444732</v>
      </c>
      <c r="D8" s="333">
        <v>0.37996452872855035</v>
      </c>
      <c r="E8" s="333">
        <v>6.1282272079376629E-2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8F22-6770-4EC0-9C59-EF893451BF92}">
  <dimension ref="A1:J10"/>
  <sheetViews>
    <sheetView workbookViewId="0"/>
  </sheetViews>
  <sheetFormatPr defaultColWidth="9.1796875" defaultRowHeight="12.5"/>
  <cols>
    <col min="1" max="1" width="26.7265625" style="2" customWidth="1"/>
    <col min="2" max="2" width="55.36328125" style="2" bestFit="1" customWidth="1"/>
    <col min="3" max="3" width="30.54296875" style="2" bestFit="1" customWidth="1"/>
    <col min="4" max="8" width="9.1796875" style="2"/>
    <col min="9" max="9" width="9.1796875" style="2" customWidth="1"/>
    <col min="10" max="16384" width="9.1796875" style="2"/>
  </cols>
  <sheetData>
    <row r="1" spans="1:10" ht="13">
      <c r="A1" s="299" t="s">
        <v>266</v>
      </c>
      <c r="B1" s="299"/>
      <c r="C1" s="299"/>
      <c r="D1" s="299"/>
      <c r="E1" s="299"/>
      <c r="F1" s="299"/>
      <c r="G1" s="299"/>
      <c r="H1" s="299"/>
      <c r="I1" s="299"/>
      <c r="J1" s="299"/>
    </row>
    <row r="3" spans="1:10" ht="13">
      <c r="A3" s="278" t="s">
        <v>360</v>
      </c>
      <c r="B3" s="278" t="s">
        <v>267</v>
      </c>
      <c r="C3" s="278" t="s">
        <v>268</v>
      </c>
      <c r="D3" s="278"/>
      <c r="E3" s="278"/>
    </row>
    <row r="4" spans="1:10" ht="13">
      <c r="A4" s="278" t="s">
        <v>269</v>
      </c>
      <c r="B4" s="302">
        <v>0.125</v>
      </c>
      <c r="C4" s="302">
        <v>6.3E-2</v>
      </c>
    </row>
    <row r="5" spans="1:10" ht="13">
      <c r="A5" s="278" t="s">
        <v>270</v>
      </c>
      <c r="B5" s="302">
        <v>0.439</v>
      </c>
      <c r="C5" s="302">
        <v>0.19900000000000001</v>
      </c>
    </row>
    <row r="6" spans="1:10" ht="13">
      <c r="A6" s="278" t="s">
        <v>271</v>
      </c>
      <c r="B6" s="302">
        <v>0.127</v>
      </c>
      <c r="C6" s="302">
        <v>0.11799999999999999</v>
      </c>
    </row>
    <row r="7" spans="1:10" ht="13">
      <c r="A7" s="278" t="s">
        <v>272</v>
      </c>
      <c r="B7" s="302">
        <v>0.20300000000000001</v>
      </c>
      <c r="C7" s="302">
        <v>0.41699999999999998</v>
      </c>
    </row>
    <row r="8" spans="1:10" ht="13">
      <c r="A8" s="278" t="s">
        <v>273</v>
      </c>
      <c r="B8" s="302">
        <v>3.9E-2</v>
      </c>
      <c r="C8" s="302">
        <v>0.13800000000000001</v>
      </c>
    </row>
    <row r="9" spans="1:10" ht="13">
      <c r="A9" s="278" t="s">
        <v>274</v>
      </c>
      <c r="B9" s="302">
        <v>5.3999999999999999E-2</v>
      </c>
      <c r="C9" s="302">
        <v>6.2E-2</v>
      </c>
    </row>
    <row r="10" spans="1:10" ht="13">
      <c r="A10" s="278" t="s">
        <v>275</v>
      </c>
      <c r="B10" s="279">
        <v>1.2999999999999999E-2</v>
      </c>
      <c r="C10" s="279">
        <v>3.0000000000000001E-3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B0DF-4B54-4C2D-99FE-1FAFF3AF84A4}">
  <dimension ref="A1:H4"/>
  <sheetViews>
    <sheetView workbookViewId="0"/>
  </sheetViews>
  <sheetFormatPr defaultColWidth="9.1796875" defaultRowHeight="12.5"/>
  <cols>
    <col min="1" max="1" width="35.1796875" style="2" customWidth="1"/>
    <col min="2" max="2" width="18.1796875" style="2" customWidth="1"/>
    <col min="3" max="3" width="17.81640625" style="2" customWidth="1"/>
    <col min="4" max="4" width="30.1796875" style="2" customWidth="1"/>
    <col min="5" max="16384" width="9.1796875" style="2"/>
  </cols>
  <sheetData>
    <row r="1" spans="1:8" ht="13">
      <c r="A1" s="299" t="s">
        <v>276</v>
      </c>
      <c r="B1" s="299"/>
      <c r="C1" s="299"/>
      <c r="D1" s="299"/>
      <c r="E1" s="299"/>
      <c r="F1" s="299"/>
      <c r="G1" s="299"/>
      <c r="H1" s="299"/>
    </row>
    <row r="3" spans="1:8" ht="13">
      <c r="A3" s="278"/>
      <c r="B3" s="278" t="s">
        <v>277</v>
      </c>
      <c r="C3" s="278" t="s">
        <v>278</v>
      </c>
      <c r="D3" s="278" t="s">
        <v>279</v>
      </c>
    </row>
    <row r="4" spans="1:8" ht="13">
      <c r="A4" s="278" t="s">
        <v>280</v>
      </c>
      <c r="B4" s="279">
        <v>6.0999999999999999E-2</v>
      </c>
      <c r="C4" s="279">
        <v>2.4E-2</v>
      </c>
      <c r="D4" s="279">
        <v>5.0000000000000001E-3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28"/>
  <sheetViews>
    <sheetView workbookViewId="0"/>
  </sheetViews>
  <sheetFormatPr defaultColWidth="9.1796875" defaultRowHeight="12.5"/>
  <cols>
    <col min="1" max="1" width="13.81640625" style="2" customWidth="1"/>
    <col min="2" max="2" width="42" style="2" customWidth="1"/>
    <col min="3" max="16384" width="9.1796875" style="2"/>
  </cols>
  <sheetData>
    <row r="1" spans="1:2" ht="13">
      <c r="A1" s="1" t="s">
        <v>281</v>
      </c>
    </row>
    <row r="3" spans="1:2" ht="13">
      <c r="A3" s="109" t="s">
        <v>0</v>
      </c>
      <c r="B3" s="110" t="s">
        <v>134</v>
      </c>
    </row>
    <row r="4" spans="1:2">
      <c r="A4" s="82">
        <v>1998</v>
      </c>
      <c r="B4" s="83">
        <v>6.6</v>
      </c>
    </row>
    <row r="5" spans="1:2">
      <c r="A5" s="82">
        <v>1999</v>
      </c>
      <c r="B5" s="83">
        <v>7.1</v>
      </c>
    </row>
    <row r="6" spans="1:2">
      <c r="A6" s="82">
        <v>2000</v>
      </c>
      <c r="B6" s="83">
        <v>9.1</v>
      </c>
    </row>
    <row r="7" spans="1:2">
      <c r="A7" s="82">
        <v>2001</v>
      </c>
      <c r="B7" s="83">
        <v>12</v>
      </c>
    </row>
    <row r="8" spans="1:2">
      <c r="A8" s="82">
        <v>2002</v>
      </c>
      <c r="B8" s="83">
        <v>15.6</v>
      </c>
    </row>
    <row r="9" spans="1:2">
      <c r="A9" s="82">
        <v>2003</v>
      </c>
      <c r="B9" s="83">
        <v>21.4</v>
      </c>
    </row>
    <row r="10" spans="1:2">
      <c r="A10" s="82">
        <v>2004</v>
      </c>
      <c r="B10" s="83">
        <v>23.5</v>
      </c>
    </row>
    <row r="11" spans="1:2">
      <c r="A11" s="82">
        <v>2005</v>
      </c>
      <c r="B11" s="83">
        <v>21.3</v>
      </c>
    </row>
    <row r="12" spans="1:2">
      <c r="A12" s="82">
        <v>2006</v>
      </c>
      <c r="B12" s="83">
        <v>16.399999999999999</v>
      </c>
    </row>
    <row r="13" spans="1:2">
      <c r="A13" s="82">
        <v>2007</v>
      </c>
      <c r="B13" s="83">
        <v>13</v>
      </c>
    </row>
    <row r="14" spans="1:2">
      <c r="A14" s="82">
        <v>2008</v>
      </c>
      <c r="B14" s="83">
        <v>10.6</v>
      </c>
    </row>
    <row r="15" spans="1:2">
      <c r="A15" s="82">
        <v>2009</v>
      </c>
      <c r="B15" s="83">
        <v>8.8000000000000007</v>
      </c>
    </row>
    <row r="16" spans="1:2">
      <c r="A16" s="82">
        <v>2010</v>
      </c>
      <c r="B16" s="83">
        <v>9.8000000000000007</v>
      </c>
    </row>
    <row r="17" spans="1:2">
      <c r="A17" s="82">
        <v>2011</v>
      </c>
      <c r="B17" s="83">
        <v>10.8</v>
      </c>
    </row>
    <row r="18" spans="1:2">
      <c r="A18" s="82">
        <v>2012</v>
      </c>
      <c r="B18" s="83">
        <v>12.5</v>
      </c>
    </row>
    <row r="19" spans="1:2">
      <c r="A19" s="82">
        <v>2013</v>
      </c>
      <c r="B19" s="83">
        <v>14.8</v>
      </c>
    </row>
    <row r="20" spans="1:2">
      <c r="A20" s="82">
        <v>2014</v>
      </c>
      <c r="B20" s="83">
        <v>16.5</v>
      </c>
    </row>
    <row r="21" spans="1:2">
      <c r="A21" s="82">
        <v>2015</v>
      </c>
      <c r="B21" s="83">
        <v>17.600000000000001</v>
      </c>
    </row>
    <row r="22" spans="1:2">
      <c r="A22" s="82">
        <v>2016</v>
      </c>
      <c r="B22" s="83">
        <v>18.100000000000001</v>
      </c>
    </row>
    <row r="23" spans="1:2">
      <c r="A23" s="82">
        <v>2017</v>
      </c>
      <c r="B23" s="83">
        <v>17.7</v>
      </c>
    </row>
    <row r="24" spans="1:2">
      <c r="A24" s="82">
        <v>2018</v>
      </c>
      <c r="B24" s="84">
        <v>17</v>
      </c>
    </row>
    <row r="25" spans="1:2">
      <c r="A25" s="82">
        <v>2019</v>
      </c>
      <c r="B25" s="84">
        <v>15.9</v>
      </c>
    </row>
    <row r="26" spans="1:2">
      <c r="A26" s="82">
        <v>2020</v>
      </c>
      <c r="B26" s="84">
        <v>13.9</v>
      </c>
    </row>
    <row r="27" spans="1:2">
      <c r="A27" s="82">
        <v>2021</v>
      </c>
      <c r="B27" s="84">
        <v>13.8</v>
      </c>
    </row>
    <row r="28" spans="1:2">
      <c r="A28" s="85" t="s">
        <v>282</v>
      </c>
      <c r="B28" s="86">
        <v>15.6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"/>
  <sheetViews>
    <sheetView zoomScaleNormal="100" workbookViewId="0"/>
  </sheetViews>
  <sheetFormatPr defaultColWidth="9.1796875" defaultRowHeight="12.5"/>
  <cols>
    <col min="1" max="1" width="40.54296875" style="2" customWidth="1"/>
    <col min="2" max="9" width="12.7265625" style="46" customWidth="1"/>
    <col min="10" max="10" width="12.7265625" style="2" customWidth="1"/>
    <col min="11" max="16384" width="9.1796875" style="2"/>
  </cols>
  <sheetData>
    <row r="1" spans="1:10" ht="13">
      <c r="A1" s="1" t="s">
        <v>285</v>
      </c>
    </row>
    <row r="3" spans="1:10" ht="13">
      <c r="A3" s="87"/>
      <c r="B3" s="346" t="s">
        <v>135</v>
      </c>
      <c r="C3" s="347"/>
      <c r="D3" s="347"/>
      <c r="E3" s="347"/>
      <c r="F3" s="347"/>
      <c r="G3" s="347"/>
      <c r="H3" s="347"/>
      <c r="I3" s="347"/>
      <c r="J3" s="348"/>
    </row>
    <row r="4" spans="1:10" ht="25.5" customHeight="1">
      <c r="A4" s="3" t="s">
        <v>136</v>
      </c>
      <c r="B4" s="107" t="s">
        <v>137</v>
      </c>
      <c r="C4" s="107" t="s">
        <v>138</v>
      </c>
      <c r="D4" s="108" t="s">
        <v>139</v>
      </c>
      <c r="E4" s="108" t="s">
        <v>140</v>
      </c>
      <c r="F4" s="108" t="s">
        <v>141</v>
      </c>
      <c r="G4" s="108" t="s">
        <v>90</v>
      </c>
      <c r="H4" s="108" t="s">
        <v>91</v>
      </c>
      <c r="I4" s="108" t="s">
        <v>283</v>
      </c>
      <c r="J4" s="108" t="s">
        <v>284</v>
      </c>
    </row>
    <row r="5" spans="1:10">
      <c r="A5" s="91" t="s">
        <v>142</v>
      </c>
      <c r="B5" s="92">
        <v>0.7</v>
      </c>
      <c r="C5" s="92">
        <v>0.5</v>
      </c>
      <c r="D5" s="93">
        <v>-1.2</v>
      </c>
      <c r="E5" s="93">
        <v>-1.6</v>
      </c>
      <c r="F5" s="93">
        <v>-1.5</v>
      </c>
      <c r="G5" s="93">
        <v>-2.1</v>
      </c>
      <c r="H5" s="93">
        <v>-1.9</v>
      </c>
      <c r="I5" s="93">
        <v>-0.8</v>
      </c>
      <c r="J5" s="93">
        <v>-0.5</v>
      </c>
    </row>
    <row r="6" spans="1:10">
      <c r="A6" s="94" t="s">
        <v>143</v>
      </c>
      <c r="B6" s="95">
        <v>0.7</v>
      </c>
      <c r="C6" s="95">
        <v>1.1000000000000001</v>
      </c>
      <c r="D6" s="96">
        <v>1.1000000000000001</v>
      </c>
      <c r="E6" s="96">
        <v>1</v>
      </c>
      <c r="F6" s="96">
        <v>1.1000000000000001</v>
      </c>
      <c r="G6" s="96">
        <v>1</v>
      </c>
      <c r="H6" s="96">
        <v>0</v>
      </c>
      <c r="I6" s="96">
        <v>0.6</v>
      </c>
      <c r="J6" s="96">
        <v>2.2999999999999998</v>
      </c>
    </row>
  </sheetData>
  <mergeCells count="1">
    <mergeCell ref="B3:J3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7FB5C-6D37-46EF-81D2-D4B39A09B608}">
  <dimension ref="A1:G16"/>
  <sheetViews>
    <sheetView workbookViewId="0"/>
  </sheetViews>
  <sheetFormatPr defaultColWidth="9.1796875" defaultRowHeight="12.5"/>
  <cols>
    <col min="1" max="1" width="14.1796875" style="2" bestFit="1" customWidth="1"/>
    <col min="2" max="2" width="21" style="2" bestFit="1" customWidth="1"/>
    <col min="3" max="3" width="27.81640625" style="2" bestFit="1" customWidth="1"/>
    <col min="4" max="16384" width="9.1796875" style="2"/>
  </cols>
  <sheetData>
    <row r="1" spans="1:7" ht="13">
      <c r="A1" s="299" t="s">
        <v>286</v>
      </c>
      <c r="B1" s="299"/>
      <c r="C1" s="299"/>
      <c r="D1" s="299"/>
      <c r="E1" s="299"/>
      <c r="F1" s="299"/>
      <c r="G1" s="299"/>
    </row>
    <row r="3" spans="1:7" ht="13">
      <c r="A3" s="284" t="s">
        <v>1</v>
      </c>
      <c r="B3" s="278" t="s">
        <v>287</v>
      </c>
      <c r="C3" s="278" t="s">
        <v>288</v>
      </c>
    </row>
    <row r="4" spans="1:7" ht="13">
      <c r="A4" s="284">
        <v>2010</v>
      </c>
      <c r="B4" s="279">
        <v>0.03</v>
      </c>
      <c r="C4" s="279"/>
    </row>
    <row r="5" spans="1:7" ht="13">
      <c r="A5" s="284">
        <v>2011</v>
      </c>
      <c r="B5" s="279">
        <v>3.1E-2</v>
      </c>
      <c r="C5" s="279"/>
    </row>
    <row r="6" spans="1:7" ht="13">
      <c r="A6" s="284">
        <v>2012</v>
      </c>
      <c r="B6" s="279">
        <v>4.2000000000000003E-2</v>
      </c>
      <c r="C6" s="279"/>
    </row>
    <row r="7" spans="1:7" ht="13">
      <c r="A7" s="284">
        <v>2013</v>
      </c>
      <c r="B7" s="279">
        <v>6.9999999999999993E-3</v>
      </c>
      <c r="C7" s="279"/>
    </row>
    <row r="8" spans="1:7" ht="13">
      <c r="A8" s="284">
        <v>2014</v>
      </c>
      <c r="B8" s="279">
        <v>3.3000000000000002E-2</v>
      </c>
      <c r="C8" s="279"/>
    </row>
    <row r="9" spans="1:7" ht="13">
      <c r="A9" s="284">
        <v>2015</v>
      </c>
      <c r="B9" s="279">
        <v>4.4999999999999998E-2</v>
      </c>
      <c r="C9" s="279"/>
    </row>
    <row r="10" spans="1:7" ht="13">
      <c r="A10" s="284">
        <v>2016</v>
      </c>
      <c r="B10" s="279">
        <v>1.9E-2</v>
      </c>
      <c r="C10" s="279"/>
    </row>
    <row r="11" spans="1:7" ht="13">
      <c r="A11" s="284">
        <v>2017</v>
      </c>
      <c r="B11" s="279">
        <v>4.4000000000000004E-2</v>
      </c>
      <c r="C11" s="279"/>
    </row>
    <row r="12" spans="1:7" ht="13">
      <c r="A12" s="284">
        <v>2018</v>
      </c>
      <c r="B12" s="279">
        <v>3.7000000000000005E-2</v>
      </c>
      <c r="C12" s="279"/>
    </row>
    <row r="13" spans="1:7" ht="13">
      <c r="A13" s="284">
        <v>2019</v>
      </c>
      <c r="B13" s="279">
        <v>4.2999999999999997E-2</v>
      </c>
      <c r="C13" s="279"/>
    </row>
    <row r="14" spans="1:7" ht="13">
      <c r="A14" s="284">
        <v>2020</v>
      </c>
      <c r="B14" s="279">
        <v>0.11</v>
      </c>
      <c r="C14" s="279">
        <v>4.8000000000000001E-2</v>
      </c>
    </row>
    <row r="15" spans="1:7" ht="13">
      <c r="A15" s="284">
        <v>2021</v>
      </c>
      <c r="B15" s="279">
        <v>8.6999999999999994E-2</v>
      </c>
      <c r="C15" s="279">
        <v>7.0999999999999994E-2</v>
      </c>
    </row>
    <row r="16" spans="1:7" ht="13">
      <c r="A16" s="284" t="s">
        <v>289</v>
      </c>
      <c r="B16" s="279">
        <v>4.2999999999999997E-2</v>
      </c>
      <c r="C16" s="279">
        <v>6.5000000000000002E-2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2"/>
  <sheetViews>
    <sheetView workbookViewId="0"/>
  </sheetViews>
  <sheetFormatPr defaultColWidth="9.1796875" defaultRowHeight="12.5"/>
  <cols>
    <col min="1" max="1" width="22.1796875" style="2" customWidth="1"/>
    <col min="2" max="2" width="37.81640625" style="2" customWidth="1"/>
    <col min="3" max="16384" width="9.1796875" style="2"/>
  </cols>
  <sheetData>
    <row r="1" spans="1:2" ht="13">
      <c r="A1" s="1" t="s">
        <v>290</v>
      </c>
    </row>
    <row r="3" spans="1:2" ht="13">
      <c r="A3" s="3" t="s">
        <v>144</v>
      </c>
      <c r="B3" s="16" t="s">
        <v>145</v>
      </c>
    </row>
    <row r="4" spans="1:2">
      <c r="A4" s="120">
        <v>1973</v>
      </c>
      <c r="B4" s="36">
        <v>2.16</v>
      </c>
    </row>
    <row r="5" spans="1:2">
      <c r="A5" s="120">
        <v>1978</v>
      </c>
      <c r="B5" s="97">
        <v>3.26</v>
      </c>
    </row>
    <row r="6" spans="1:2">
      <c r="A6" s="120">
        <v>1988</v>
      </c>
      <c r="B6" s="97">
        <v>4.59</v>
      </c>
    </row>
    <row r="7" spans="1:2">
      <c r="A7" s="120">
        <v>1993</v>
      </c>
      <c r="B7" s="97">
        <v>4.8</v>
      </c>
    </row>
    <row r="8" spans="1:2">
      <c r="A8" s="121">
        <v>1998</v>
      </c>
      <c r="B8" s="97">
        <v>2.54</v>
      </c>
    </row>
    <row r="9" spans="1:2">
      <c r="A9" s="121">
        <v>2001</v>
      </c>
      <c r="B9" s="97">
        <v>3.78</v>
      </c>
    </row>
    <row r="10" spans="1:2">
      <c r="A10" s="120">
        <v>2003</v>
      </c>
      <c r="B10" s="97">
        <v>6.56</v>
      </c>
    </row>
    <row r="11" spans="1:2">
      <c r="A11" s="120">
        <v>2005</v>
      </c>
      <c r="B11" s="97">
        <v>5.17</v>
      </c>
    </row>
    <row r="12" spans="1:2">
      <c r="A12" s="120">
        <v>2006</v>
      </c>
      <c r="B12" s="97">
        <v>3.53</v>
      </c>
    </row>
    <row r="13" spans="1:2">
      <c r="A13" s="120">
        <v>2007</v>
      </c>
      <c r="B13" s="97">
        <v>2.75</v>
      </c>
    </row>
    <row r="14" spans="1:2">
      <c r="A14" s="120">
        <v>2008</v>
      </c>
      <c r="B14" s="97">
        <v>2.34</v>
      </c>
    </row>
    <row r="15" spans="1:2">
      <c r="A15" s="120">
        <v>2009</v>
      </c>
      <c r="B15" s="97">
        <v>2.29</v>
      </c>
    </row>
    <row r="16" spans="1:2">
      <c r="A16" s="120">
        <v>2010</v>
      </c>
      <c r="B16" s="97">
        <v>2.4500000000000002</v>
      </c>
    </row>
    <row r="17" spans="1:2">
      <c r="A17" s="120">
        <v>2011</v>
      </c>
      <c r="B17" s="97">
        <v>2.5299999999999998</v>
      </c>
    </row>
    <row r="18" spans="1:2">
      <c r="A18" s="120">
        <v>2012</v>
      </c>
      <c r="B18" s="97">
        <v>2.73</v>
      </c>
    </row>
    <row r="19" spans="1:2">
      <c r="A19" s="120">
        <v>2013</v>
      </c>
      <c r="B19" s="97">
        <v>3.16</v>
      </c>
    </row>
    <row r="20" spans="1:2">
      <c r="A20" s="120">
        <v>2014</v>
      </c>
      <c r="B20" s="97">
        <v>3.24</v>
      </c>
    </row>
    <row r="21" spans="1:2">
      <c r="A21" s="120">
        <v>2015</v>
      </c>
      <c r="B21" s="97">
        <v>3.22</v>
      </c>
    </row>
    <row r="22" spans="1:2">
      <c r="A22" s="120">
        <v>2016</v>
      </c>
      <c r="B22" s="97">
        <v>3.04</v>
      </c>
    </row>
    <row r="23" spans="1:2">
      <c r="A23" s="120">
        <v>2017</v>
      </c>
      <c r="B23" s="97">
        <v>2.69</v>
      </c>
    </row>
    <row r="24" spans="1:2">
      <c r="A24" s="120">
        <v>2018</v>
      </c>
      <c r="B24" s="97">
        <v>2.39</v>
      </c>
    </row>
    <row r="25" spans="1:2">
      <c r="A25" s="120">
        <v>2019</v>
      </c>
      <c r="B25" s="97">
        <v>2.12</v>
      </c>
    </row>
    <row r="26" spans="1:2">
      <c r="A26" s="120">
        <v>2020</v>
      </c>
      <c r="B26" s="97">
        <v>1.94</v>
      </c>
    </row>
    <row r="27" spans="1:2">
      <c r="A27" s="120">
        <v>2021</v>
      </c>
      <c r="B27" s="97">
        <v>1.81</v>
      </c>
    </row>
    <row r="28" spans="1:2">
      <c r="A28" s="123" t="s">
        <v>361</v>
      </c>
      <c r="B28" s="98">
        <v>1.76</v>
      </c>
    </row>
    <row r="29" spans="1:2">
      <c r="A29" s="99"/>
      <c r="B29" s="100"/>
    </row>
    <row r="30" spans="1:2">
      <c r="A30" s="99"/>
      <c r="B30" s="100"/>
    </row>
    <row r="31" spans="1:2">
      <c r="A31" s="99"/>
      <c r="B31" s="100"/>
    </row>
    <row r="32" spans="1:2">
      <c r="A32" s="99"/>
      <c r="B32" s="100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6"/>
  <sheetViews>
    <sheetView workbookViewId="0"/>
  </sheetViews>
  <sheetFormatPr defaultColWidth="9" defaultRowHeight="12.5"/>
  <cols>
    <col min="1" max="1" width="21.453125" style="2" customWidth="1"/>
    <col min="2" max="2" width="33.1796875" style="2" bestFit="1" customWidth="1"/>
    <col min="3" max="3" width="27.7265625" style="2" customWidth="1"/>
    <col min="4" max="4" width="36.7265625" style="2" customWidth="1"/>
    <col min="5" max="16384" width="9" style="2"/>
  </cols>
  <sheetData>
    <row r="1" spans="1:4" ht="13">
      <c r="A1" s="1" t="s">
        <v>291</v>
      </c>
    </row>
    <row r="3" spans="1:4" ht="13">
      <c r="A3" s="3" t="s">
        <v>151</v>
      </c>
      <c r="B3" s="57" t="s">
        <v>146</v>
      </c>
      <c r="C3" s="3" t="s">
        <v>147</v>
      </c>
      <c r="D3" s="16" t="s">
        <v>148</v>
      </c>
    </row>
    <row r="4" spans="1:4">
      <c r="A4" s="101">
        <v>42005</v>
      </c>
      <c r="B4" s="291">
        <v>3.97</v>
      </c>
      <c r="C4" s="291">
        <v>3.26</v>
      </c>
      <c r="D4" s="296">
        <v>2.98</v>
      </c>
    </row>
    <row r="5" spans="1:4">
      <c r="A5" s="102">
        <v>42186</v>
      </c>
      <c r="B5" s="118">
        <v>4.01</v>
      </c>
      <c r="C5" s="118">
        <v>3.04</v>
      </c>
      <c r="D5" s="36">
        <v>2.68</v>
      </c>
    </row>
    <row r="6" spans="1:4">
      <c r="A6" s="102">
        <v>42370</v>
      </c>
      <c r="B6" s="118">
        <v>3.9</v>
      </c>
      <c r="C6" s="118">
        <v>3.07</v>
      </c>
      <c r="D6" s="36">
        <v>2.62</v>
      </c>
    </row>
    <row r="7" spans="1:4">
      <c r="A7" s="102">
        <v>42552</v>
      </c>
      <c r="B7" s="118">
        <v>3.85</v>
      </c>
      <c r="C7" s="118">
        <v>2.88</v>
      </c>
      <c r="D7" s="36">
        <v>2.4900000000000002</v>
      </c>
    </row>
    <row r="8" spans="1:4">
      <c r="A8" s="102">
        <v>42736</v>
      </c>
      <c r="B8" s="118">
        <v>3.66</v>
      </c>
      <c r="C8" s="118">
        <v>2.74</v>
      </c>
      <c r="D8" s="36">
        <v>2.35</v>
      </c>
    </row>
    <row r="9" spans="1:4">
      <c r="A9" s="102">
        <v>42917</v>
      </c>
      <c r="B9" s="118">
        <v>3.53</v>
      </c>
      <c r="C9" s="118">
        <v>2.61</v>
      </c>
      <c r="D9" s="36">
        <v>2.17</v>
      </c>
    </row>
    <row r="10" spans="1:4">
      <c r="A10" s="102">
        <v>43101</v>
      </c>
      <c r="B10" s="118">
        <v>3.38</v>
      </c>
      <c r="C10" s="118">
        <v>2.4900000000000002</v>
      </c>
      <c r="D10" s="36">
        <v>2.11</v>
      </c>
    </row>
    <row r="11" spans="1:4">
      <c r="A11" s="102">
        <v>43282</v>
      </c>
      <c r="B11" s="118">
        <v>3.14</v>
      </c>
      <c r="C11" s="118">
        <v>2.2599999999999998</v>
      </c>
      <c r="D11" s="36">
        <v>1.89</v>
      </c>
    </row>
    <row r="12" spans="1:4">
      <c r="A12" s="102">
        <v>43466</v>
      </c>
      <c r="B12" s="118">
        <v>2.98</v>
      </c>
      <c r="C12" s="118">
        <v>2.12</v>
      </c>
      <c r="D12" s="36">
        <v>1.73</v>
      </c>
    </row>
    <row r="13" spans="1:4">
      <c r="A13" s="102">
        <v>43831</v>
      </c>
      <c r="B13" s="118">
        <v>2.66</v>
      </c>
      <c r="C13" s="118">
        <v>1.94</v>
      </c>
      <c r="D13" s="36">
        <v>1.57</v>
      </c>
    </row>
    <row r="14" spans="1:4">
      <c r="A14" s="102">
        <v>44217</v>
      </c>
      <c r="B14" s="118">
        <v>2.59</v>
      </c>
      <c r="C14" s="118">
        <v>1.81</v>
      </c>
      <c r="D14" s="36">
        <v>1.5</v>
      </c>
    </row>
    <row r="15" spans="1:4">
      <c r="A15" s="103">
        <v>44562</v>
      </c>
      <c r="B15" s="119">
        <v>2.5499999999999998</v>
      </c>
      <c r="C15" s="119">
        <v>1.76</v>
      </c>
      <c r="D15" s="39">
        <v>1.45</v>
      </c>
    </row>
    <row r="16" spans="1:4">
      <c r="A16" s="297"/>
      <c r="B16" s="292"/>
      <c r="C16" s="292"/>
      <c r="D16" s="292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5AC8-C023-4F03-AE86-BD406AD5706C}">
  <dimension ref="A1:J5"/>
  <sheetViews>
    <sheetView workbookViewId="0"/>
  </sheetViews>
  <sheetFormatPr defaultColWidth="9.1796875" defaultRowHeight="12.5"/>
  <cols>
    <col min="1" max="1" width="22.1796875" style="2" customWidth="1"/>
    <col min="2" max="2" width="14" style="2" customWidth="1"/>
    <col min="3" max="3" width="9.81640625" style="2" customWidth="1"/>
    <col min="4" max="4" width="8" style="2" customWidth="1"/>
    <col min="5" max="5" width="11.81640625" style="2" customWidth="1"/>
    <col min="6" max="6" width="11.1796875" style="2" customWidth="1"/>
    <col min="7" max="7" width="11.54296875" style="2" customWidth="1"/>
    <col min="8" max="8" width="9.1796875" style="2"/>
    <col min="9" max="9" width="10" style="2" customWidth="1"/>
    <col min="10" max="10" width="12.453125" style="2" customWidth="1"/>
    <col min="11" max="16384" width="9.1796875" style="2"/>
  </cols>
  <sheetData>
    <row r="1" spans="1:10" ht="13">
      <c r="A1" s="299" t="s">
        <v>292</v>
      </c>
      <c r="B1" s="299"/>
      <c r="C1" s="299"/>
      <c r="D1" s="299"/>
      <c r="E1" s="299"/>
    </row>
    <row r="3" spans="1:10" ht="27.75" customHeight="1">
      <c r="A3" s="278"/>
      <c r="B3" s="298" t="s">
        <v>293</v>
      </c>
      <c r="C3" s="278" t="s">
        <v>128</v>
      </c>
      <c r="D3" s="278" t="s">
        <v>125</v>
      </c>
      <c r="E3" s="278" t="s">
        <v>130</v>
      </c>
      <c r="F3" s="278" t="s">
        <v>106</v>
      </c>
      <c r="G3" s="278" t="s">
        <v>102</v>
      </c>
      <c r="H3" s="298" t="s">
        <v>294</v>
      </c>
      <c r="I3" s="298" t="s">
        <v>295</v>
      </c>
      <c r="J3" s="278" t="s">
        <v>109</v>
      </c>
    </row>
    <row r="4" spans="1:10" ht="13">
      <c r="A4" s="278" t="s">
        <v>296</v>
      </c>
      <c r="B4" s="302">
        <v>0.04</v>
      </c>
      <c r="C4" s="302">
        <v>0.27</v>
      </c>
      <c r="D4" s="302">
        <v>0.49</v>
      </c>
      <c r="E4" s="302">
        <v>0.73</v>
      </c>
      <c r="F4" s="302">
        <v>0.75</v>
      </c>
      <c r="G4" s="302">
        <v>0.8</v>
      </c>
      <c r="H4" s="302">
        <v>0.8</v>
      </c>
      <c r="I4" s="302">
        <v>0.94</v>
      </c>
      <c r="J4" s="302">
        <v>0.78</v>
      </c>
    </row>
    <row r="5" spans="1:10" ht="13">
      <c r="A5" s="278" t="s">
        <v>297</v>
      </c>
      <c r="B5" s="302">
        <v>0.96</v>
      </c>
      <c r="C5" s="302">
        <v>0.73</v>
      </c>
      <c r="D5" s="302">
        <v>0.51</v>
      </c>
      <c r="E5" s="302">
        <v>0.27</v>
      </c>
      <c r="F5" s="302">
        <v>0.25</v>
      </c>
      <c r="G5" s="302">
        <v>0.2</v>
      </c>
      <c r="H5" s="302">
        <v>0.2</v>
      </c>
      <c r="I5" s="302">
        <v>0.06</v>
      </c>
      <c r="J5" s="302">
        <v>0.22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0"/>
  <sheetViews>
    <sheetView workbookViewId="0"/>
  </sheetViews>
  <sheetFormatPr defaultColWidth="8.7265625" defaultRowHeight="12.5"/>
  <cols>
    <col min="1" max="1" width="35" style="2" customWidth="1"/>
    <col min="2" max="2" width="10" style="46" customWidth="1"/>
    <col min="3" max="63" width="9.1796875" style="46" customWidth="1"/>
    <col min="64" max="16384" width="8.7265625" style="2"/>
  </cols>
  <sheetData>
    <row r="1" spans="1:64" ht="13">
      <c r="A1" s="278" t="s">
        <v>96</v>
      </c>
    </row>
    <row r="2" spans="1:64" ht="13">
      <c r="A2" s="278"/>
    </row>
    <row r="3" spans="1:64" s="278" customFormat="1" ht="13">
      <c r="A3" s="104"/>
      <c r="B3" s="105">
        <v>1962</v>
      </c>
      <c r="C3" s="105">
        <v>1963</v>
      </c>
      <c r="D3" s="105">
        <v>1964</v>
      </c>
      <c r="E3" s="105">
        <v>1965</v>
      </c>
      <c r="F3" s="105">
        <v>1966</v>
      </c>
      <c r="G3" s="105">
        <v>1967</v>
      </c>
      <c r="H3" s="105">
        <v>1968</v>
      </c>
      <c r="I3" s="105">
        <v>1969</v>
      </c>
      <c r="J3" s="105">
        <v>1970</v>
      </c>
      <c r="K3" s="105">
        <v>1971</v>
      </c>
      <c r="L3" s="105">
        <v>1972</v>
      </c>
      <c r="M3" s="105">
        <v>1973</v>
      </c>
      <c r="N3" s="105">
        <v>1974</v>
      </c>
      <c r="O3" s="274">
        <v>1975</v>
      </c>
      <c r="P3" s="274">
        <v>1976</v>
      </c>
      <c r="Q3" s="274">
        <v>1977</v>
      </c>
      <c r="R3" s="274">
        <v>1978</v>
      </c>
      <c r="S3" s="274">
        <v>1979</v>
      </c>
      <c r="T3" s="274">
        <v>1980</v>
      </c>
      <c r="U3" s="274">
        <v>1981</v>
      </c>
      <c r="V3" s="274">
        <v>1982</v>
      </c>
      <c r="W3" s="274">
        <v>1983</v>
      </c>
      <c r="X3" s="274">
        <v>1984</v>
      </c>
      <c r="Y3" s="274">
        <v>1985</v>
      </c>
      <c r="Z3" s="274">
        <v>1986</v>
      </c>
      <c r="AA3" s="274">
        <v>1987</v>
      </c>
      <c r="AB3" s="274">
        <v>1988</v>
      </c>
      <c r="AC3" s="274">
        <v>1989</v>
      </c>
      <c r="AD3" s="274">
        <v>1990</v>
      </c>
      <c r="AE3" s="274">
        <v>1991</v>
      </c>
      <c r="AF3" s="274">
        <v>1992</v>
      </c>
      <c r="AG3" s="274">
        <v>1993</v>
      </c>
      <c r="AH3" s="274">
        <v>1994</v>
      </c>
      <c r="AI3" s="274">
        <v>1995</v>
      </c>
      <c r="AJ3" s="274">
        <v>1996</v>
      </c>
      <c r="AK3" s="274">
        <v>1997</v>
      </c>
      <c r="AL3" s="274">
        <v>1998</v>
      </c>
      <c r="AM3" s="274">
        <v>1999</v>
      </c>
      <c r="AN3" s="274">
        <v>2000</v>
      </c>
      <c r="AO3" s="274">
        <v>2001</v>
      </c>
      <c r="AP3" s="274">
        <v>2002</v>
      </c>
      <c r="AQ3" s="274">
        <v>2003</v>
      </c>
      <c r="AR3" s="274">
        <v>2004</v>
      </c>
      <c r="AS3" s="274">
        <v>2005</v>
      </c>
      <c r="AT3" s="274">
        <v>2006</v>
      </c>
      <c r="AU3" s="274">
        <v>2007</v>
      </c>
      <c r="AV3" s="274">
        <v>2008</v>
      </c>
      <c r="AW3" s="274">
        <v>2009</v>
      </c>
      <c r="AX3" s="274">
        <v>2010</v>
      </c>
      <c r="AY3" s="274">
        <v>2011</v>
      </c>
      <c r="AZ3" s="274">
        <v>2012</v>
      </c>
      <c r="BA3" s="274">
        <v>2013</v>
      </c>
      <c r="BB3" s="274">
        <v>2014</v>
      </c>
      <c r="BC3" s="274">
        <v>2015</v>
      </c>
      <c r="BD3" s="274">
        <v>2016</v>
      </c>
      <c r="BE3" s="274">
        <v>2017</v>
      </c>
      <c r="BF3" s="274">
        <v>2018</v>
      </c>
      <c r="BG3" s="274">
        <v>2019</v>
      </c>
      <c r="BH3" s="274">
        <v>2020</v>
      </c>
      <c r="BI3" s="274">
        <v>2021</v>
      </c>
      <c r="BJ3" s="274">
        <v>2022</v>
      </c>
      <c r="BK3" s="274">
        <v>2023</v>
      </c>
      <c r="BL3" s="274">
        <v>2024</v>
      </c>
    </row>
    <row r="4" spans="1:64" s="279" customFormat="1" ht="13">
      <c r="A4" s="280" t="s">
        <v>97</v>
      </c>
      <c r="B4" s="328">
        <v>-0.15942028985507251</v>
      </c>
      <c r="C4" s="328">
        <v>3.4482758620689724E-2</v>
      </c>
      <c r="D4" s="328">
        <v>0</v>
      </c>
      <c r="E4" s="328">
        <v>-1.6666666666666607E-2</v>
      </c>
      <c r="F4" s="328">
        <v>-0.16949152542372881</v>
      </c>
      <c r="G4" s="328">
        <v>0.16326530612244894</v>
      </c>
      <c r="H4" s="328">
        <v>-5.2631578947368363E-2</v>
      </c>
      <c r="I4" s="328">
        <v>-3.703703703703709E-2</v>
      </c>
      <c r="J4" s="328">
        <v>0.40384615384615374</v>
      </c>
      <c r="K4" s="328">
        <v>0.20547945205479468</v>
      </c>
      <c r="L4" s="328">
        <v>-0.13636363636363635</v>
      </c>
      <c r="M4" s="328">
        <v>-7.8947368421052544E-2</v>
      </c>
      <c r="N4" s="328">
        <v>4.2857142857142927E-2</v>
      </c>
      <c r="O4" s="328">
        <v>0.35616438356164393</v>
      </c>
      <c r="P4" s="328">
        <v>-7.0707070707070829E-2</v>
      </c>
      <c r="Q4" s="328">
        <v>-0.10869565217391319</v>
      </c>
      <c r="R4" s="328">
        <v>-0.13414634146341475</v>
      </c>
      <c r="S4" s="328">
        <v>-0.12676056338028163</v>
      </c>
      <c r="T4" s="328">
        <v>9.6774193548387011E-2</v>
      </c>
      <c r="U4" s="328">
        <v>8.8235294117647189E-2</v>
      </c>
      <c r="V4" s="328">
        <v>0.33783783783783772</v>
      </c>
      <c r="W4" s="328">
        <v>-2.0202020202020332E-2</v>
      </c>
      <c r="X4" s="328">
        <v>-0.19587628865979378</v>
      </c>
      <c r="Y4" s="328">
        <v>-7.6923076923076872E-2</v>
      </c>
      <c r="Z4" s="328">
        <v>-6.944444444444442E-2</v>
      </c>
      <c r="AA4" s="328">
        <v>-0.13432835820895528</v>
      </c>
      <c r="AB4" s="328">
        <v>-8.6206896551724088E-2</v>
      </c>
      <c r="AC4" s="328">
        <v>-3.7735849056603765E-2</v>
      </c>
      <c r="AD4" s="328">
        <v>0.13725490196078427</v>
      </c>
      <c r="AE4" s="328">
        <v>0.32758620689655182</v>
      </c>
      <c r="AF4" s="328">
        <v>0.2030642726367522</v>
      </c>
      <c r="AG4" s="328">
        <v>2.1305566680016153E-2</v>
      </c>
      <c r="AH4" s="328">
        <v>-9.9887590515776337E-2</v>
      </c>
      <c r="AI4" s="328">
        <v>-8.5850371747211995E-2</v>
      </c>
      <c r="AJ4" s="328">
        <v>-6.8369551404244389E-2</v>
      </c>
      <c r="AK4" s="328">
        <v>-0.12522166143773017</v>
      </c>
      <c r="AL4" s="328">
        <v>-7.1612349914236706E-2</v>
      </c>
      <c r="AM4" s="328">
        <v>-0.11648120932185591</v>
      </c>
      <c r="AN4" s="328">
        <v>-5.9740506629913259E-2</v>
      </c>
      <c r="AO4" s="328">
        <v>0.10678678070752556</v>
      </c>
      <c r="AP4" s="328">
        <v>0.22392644515224625</v>
      </c>
      <c r="AQ4" s="328">
        <v>2.2556352535475499E-2</v>
      </c>
      <c r="AR4" s="328">
        <v>-8.7009779411764687E-2</v>
      </c>
      <c r="AS4" s="328">
        <v>-0.1302013656321781</v>
      </c>
      <c r="AT4" s="328">
        <v>-8.9506157407407416E-2</v>
      </c>
      <c r="AU4" s="328">
        <v>9.3220320453892835E-2</v>
      </c>
      <c r="AV4" s="328">
        <v>0.35658911627906975</v>
      </c>
      <c r="AW4" s="328">
        <v>0.52799980635428123</v>
      </c>
      <c r="AX4" s="328">
        <v>9.6514748917688742E-2</v>
      </c>
      <c r="AY4" s="328">
        <v>-4.5000063640728061E-2</v>
      </c>
      <c r="AZ4" s="328">
        <v>-0.11638394480159719</v>
      </c>
      <c r="BA4" s="328">
        <v>-0.14068623326224172</v>
      </c>
      <c r="BB4" s="328">
        <v>-0.1623667623600441</v>
      </c>
      <c r="BC4" s="328">
        <v>-0.17510064807362025</v>
      </c>
      <c r="BD4" s="328">
        <v>-0.11778043368274282</v>
      </c>
      <c r="BE4" s="328">
        <v>-0.12098712851733451</v>
      </c>
      <c r="BF4" s="328">
        <v>-0.11554933233282549</v>
      </c>
      <c r="BG4" s="328">
        <v>-3.8521953096432249E-2</v>
      </c>
      <c r="BH4" s="328">
        <v>1.4927484560360158</v>
      </c>
      <c r="BI4" s="328">
        <v>-0.28085412821818945</v>
      </c>
      <c r="BJ4" s="328">
        <v>-0.38992657769453709</v>
      </c>
      <c r="BK4" s="328">
        <v>-9.0006881377647341E-2</v>
      </c>
      <c r="BL4" s="328">
        <v>9.6534802367532535E-2</v>
      </c>
    </row>
    <row r="8" spans="1:64" ht="13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10" spans="1:64" s="124" customFormat="1">
      <c r="A10" s="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2"/>
    </row>
  </sheetData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4"/>
  <sheetViews>
    <sheetView workbookViewId="0"/>
  </sheetViews>
  <sheetFormatPr defaultColWidth="8.7265625" defaultRowHeight="12.5"/>
  <cols>
    <col min="1" max="1" width="61.7265625" style="2" bestFit="1" customWidth="1"/>
    <col min="2" max="2" width="15.453125" style="2" customWidth="1"/>
    <col min="3" max="3" width="20.81640625" style="2" bestFit="1" customWidth="1"/>
    <col min="4" max="16384" width="8.7265625" style="2"/>
  </cols>
  <sheetData>
    <row r="1" spans="1:3" ht="13">
      <c r="A1" s="1" t="s">
        <v>298</v>
      </c>
    </row>
    <row r="3" spans="1:3" ht="13">
      <c r="A3" s="134" t="s">
        <v>156</v>
      </c>
      <c r="B3" s="139" t="s">
        <v>158</v>
      </c>
      <c r="C3" s="135" t="s">
        <v>157</v>
      </c>
    </row>
    <row r="4" spans="1:3">
      <c r="A4" s="140" t="s">
        <v>115</v>
      </c>
      <c r="B4" s="136">
        <v>0.01</v>
      </c>
      <c r="C4" s="132">
        <v>0.02</v>
      </c>
    </row>
    <row r="5" spans="1:3">
      <c r="A5" s="140" t="s">
        <v>159</v>
      </c>
      <c r="B5" s="137">
        <v>0.02</v>
      </c>
      <c r="C5" s="132">
        <v>0.05</v>
      </c>
    </row>
    <row r="6" spans="1:3">
      <c r="A6" s="140" t="s">
        <v>98</v>
      </c>
      <c r="B6" s="137">
        <v>0.02</v>
      </c>
      <c r="C6" s="132">
        <v>0.03</v>
      </c>
    </row>
    <row r="7" spans="1:3">
      <c r="A7" s="140" t="s">
        <v>160</v>
      </c>
      <c r="B7" s="137">
        <v>0.02</v>
      </c>
      <c r="C7" s="132">
        <v>0.08</v>
      </c>
    </row>
    <row r="8" spans="1:3">
      <c r="A8" s="140" t="s">
        <v>116</v>
      </c>
      <c r="B8" s="137">
        <v>0.04</v>
      </c>
      <c r="C8" s="132">
        <v>0.09</v>
      </c>
    </row>
    <row r="9" spans="1:3">
      <c r="A9" s="140" t="s">
        <v>161</v>
      </c>
      <c r="B9" s="137">
        <v>0.06</v>
      </c>
      <c r="C9" s="132">
        <v>0.17</v>
      </c>
    </row>
    <row r="10" spans="1:3">
      <c r="A10" s="140" t="s">
        <v>162</v>
      </c>
      <c r="B10" s="137">
        <v>0.06</v>
      </c>
      <c r="C10" s="132">
        <v>0.14000000000000001</v>
      </c>
    </row>
    <row r="11" spans="1:3">
      <c r="A11" s="140" t="s">
        <v>103</v>
      </c>
      <c r="B11" s="137">
        <v>7.0000000000000007E-2</v>
      </c>
      <c r="C11" s="132">
        <v>0.15</v>
      </c>
    </row>
    <row r="12" spans="1:3">
      <c r="A12" s="140" t="s">
        <v>108</v>
      </c>
      <c r="B12" s="137">
        <v>0.08</v>
      </c>
      <c r="C12" s="132">
        <v>0.09</v>
      </c>
    </row>
    <row r="13" spans="1:3">
      <c r="A13" s="140" t="s">
        <v>163</v>
      </c>
      <c r="B13" s="137">
        <v>0.24</v>
      </c>
      <c r="C13" s="132">
        <v>0.04</v>
      </c>
    </row>
    <row r="14" spans="1:3">
      <c r="A14" s="85" t="s">
        <v>164</v>
      </c>
      <c r="B14" s="138">
        <v>0.4</v>
      </c>
      <c r="C14" s="133">
        <v>0.16</v>
      </c>
    </row>
  </sheetData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28"/>
  <sheetViews>
    <sheetView zoomScaleNormal="100" workbookViewId="0"/>
  </sheetViews>
  <sheetFormatPr defaultColWidth="9" defaultRowHeight="12.5"/>
  <cols>
    <col min="1" max="1" width="19.26953125" style="2" customWidth="1"/>
    <col min="2" max="2" width="35.81640625" style="2" bestFit="1" customWidth="1"/>
    <col min="3" max="16384" width="9" style="2"/>
  </cols>
  <sheetData>
    <row r="1" spans="1:2" ht="13">
      <c r="A1" s="1" t="s">
        <v>299</v>
      </c>
    </row>
    <row r="3" spans="1:2" ht="13">
      <c r="A3" s="3" t="s">
        <v>1</v>
      </c>
      <c r="B3" s="3" t="s">
        <v>7</v>
      </c>
    </row>
    <row r="4" spans="1:2">
      <c r="A4" s="31">
        <v>1991</v>
      </c>
      <c r="B4" s="29">
        <v>48.951726181539435</v>
      </c>
    </row>
    <row r="5" spans="1:2">
      <c r="A5" s="31">
        <v>1993</v>
      </c>
      <c r="B5" s="29">
        <v>36.0407421847571</v>
      </c>
    </row>
    <row r="6" spans="1:2">
      <c r="A6" s="31">
        <v>1995</v>
      </c>
      <c r="B6" s="29">
        <v>30.013613621926481</v>
      </c>
    </row>
    <row r="7" spans="1:2">
      <c r="A7" s="31">
        <v>1997</v>
      </c>
      <c r="B7" s="29">
        <v>26.395941268867681</v>
      </c>
    </row>
    <row r="8" spans="1:2">
      <c r="A8" s="31">
        <v>1999</v>
      </c>
      <c r="B8" s="29">
        <v>25.238235366059872</v>
      </c>
    </row>
    <row r="9" spans="1:2">
      <c r="A9" s="31">
        <v>2001</v>
      </c>
      <c r="B9" s="29">
        <v>23.757424066947401</v>
      </c>
    </row>
    <row r="10" spans="1:2">
      <c r="A10" s="31">
        <v>2003</v>
      </c>
      <c r="B10" s="29">
        <v>22.892514581012907</v>
      </c>
    </row>
    <row r="11" spans="1:2">
      <c r="A11" s="31">
        <v>2005</v>
      </c>
      <c r="B11" s="29">
        <v>16.403918897966079</v>
      </c>
    </row>
    <row r="12" spans="1:2">
      <c r="A12" s="31">
        <v>2007</v>
      </c>
      <c r="B12" s="29">
        <v>14.990191765056775</v>
      </c>
    </row>
    <row r="13" spans="1:2">
      <c r="A13" s="31">
        <v>2009</v>
      </c>
      <c r="B13" s="29">
        <v>14.12053005343336</v>
      </c>
    </row>
    <row r="14" spans="1:2">
      <c r="A14" s="31">
        <v>2011</v>
      </c>
      <c r="B14" s="29">
        <v>15.052032317654493</v>
      </c>
    </row>
    <row r="15" spans="1:2">
      <c r="A15" s="31">
        <v>2013</v>
      </c>
      <c r="B15" s="29">
        <v>15.572420630651695</v>
      </c>
    </row>
    <row r="16" spans="1:2">
      <c r="A16" s="31">
        <v>2015</v>
      </c>
      <c r="B16" s="29">
        <v>15.336497633813732</v>
      </c>
    </row>
    <row r="17" spans="1:2">
      <c r="A17" s="31">
        <v>2016</v>
      </c>
      <c r="B17" s="29">
        <v>14.844692086070634</v>
      </c>
    </row>
    <row r="18" spans="1:2">
      <c r="A18" s="31">
        <v>2017</v>
      </c>
      <c r="B18" s="29">
        <v>14.435252672109561</v>
      </c>
    </row>
    <row r="19" spans="1:2">
      <c r="A19" s="31">
        <v>2018</v>
      </c>
      <c r="B19" s="29">
        <v>14.3</v>
      </c>
    </row>
    <row r="20" spans="1:2">
      <c r="A20" s="31">
        <v>2019</v>
      </c>
      <c r="B20" s="29">
        <v>13.9</v>
      </c>
    </row>
    <row r="21" spans="1:2">
      <c r="A21" s="335" t="s">
        <v>362</v>
      </c>
      <c r="B21" s="334">
        <v>12.2</v>
      </c>
    </row>
    <row r="22" spans="1:2">
      <c r="A22" s="131" t="s">
        <v>353</v>
      </c>
      <c r="B22" s="30">
        <v>13.1</v>
      </c>
    </row>
    <row r="25" spans="1:2">
      <c r="A25" s="2" t="s">
        <v>152</v>
      </c>
    </row>
    <row r="28" spans="1:2" ht="13">
      <c r="B28" s="293"/>
    </row>
  </sheetData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25"/>
  <sheetViews>
    <sheetView zoomScaleNormal="100" workbookViewId="0"/>
  </sheetViews>
  <sheetFormatPr defaultColWidth="9" defaultRowHeight="12.5"/>
  <cols>
    <col min="1" max="1" width="21.54296875" style="2" customWidth="1"/>
    <col min="2" max="2" width="35.81640625" style="2" bestFit="1" customWidth="1"/>
    <col min="3" max="16384" width="9" style="2"/>
  </cols>
  <sheetData>
    <row r="1" spans="1:2" ht="13">
      <c r="A1" s="1" t="s">
        <v>300</v>
      </c>
    </row>
    <row r="3" spans="1:2" ht="13">
      <c r="A3" s="3" t="s">
        <v>1</v>
      </c>
      <c r="B3" s="3" t="s">
        <v>301</v>
      </c>
    </row>
    <row r="4" spans="1:2">
      <c r="A4" s="4">
        <v>2005</v>
      </c>
      <c r="B4" s="294">
        <v>1</v>
      </c>
    </row>
    <row r="5" spans="1:2">
      <c r="A5" s="4">
        <v>2006</v>
      </c>
      <c r="B5" s="294">
        <v>0.94399999999999995</v>
      </c>
    </row>
    <row r="6" spans="1:2">
      <c r="A6" s="4">
        <v>2007</v>
      </c>
      <c r="B6" s="294">
        <v>0.92800000000000005</v>
      </c>
    </row>
    <row r="7" spans="1:2">
      <c r="A7" s="31">
        <v>2008</v>
      </c>
      <c r="B7" s="125">
        <v>0.90300000000000002</v>
      </c>
    </row>
    <row r="8" spans="1:2">
      <c r="A8" s="31">
        <f>A7+1</f>
        <v>2009</v>
      </c>
      <c r="B8" s="125">
        <v>0.90100000000000002</v>
      </c>
    </row>
    <row r="9" spans="1:2">
      <c r="A9" s="31">
        <f t="shared" ref="A9:A18" si="0">A8+1</f>
        <v>2010</v>
      </c>
      <c r="B9" s="125">
        <v>0.98099999999999998</v>
      </c>
    </row>
    <row r="10" spans="1:2">
      <c r="A10" s="31">
        <f t="shared" si="0"/>
        <v>2011</v>
      </c>
      <c r="B10" s="125">
        <v>0.99299999999999999</v>
      </c>
    </row>
    <row r="11" spans="1:2">
      <c r="A11" s="31">
        <f t="shared" si="0"/>
        <v>2012</v>
      </c>
      <c r="B11" s="125">
        <v>1.04</v>
      </c>
    </row>
    <row r="12" spans="1:2">
      <c r="A12" s="31">
        <f t="shared" si="0"/>
        <v>2013</v>
      </c>
      <c r="B12" s="125">
        <v>1.044</v>
      </c>
    </row>
    <row r="13" spans="1:2">
      <c r="A13" s="31">
        <f t="shared" si="0"/>
        <v>2014</v>
      </c>
      <c r="B13" s="125">
        <v>1.046</v>
      </c>
    </row>
    <row r="14" spans="1:2">
      <c r="A14" s="31">
        <f t="shared" si="0"/>
        <v>2015</v>
      </c>
      <c r="B14" s="125">
        <v>1.0309999999999999</v>
      </c>
    </row>
    <row r="15" spans="1:2">
      <c r="A15" s="31">
        <f t="shared" si="0"/>
        <v>2016</v>
      </c>
      <c r="B15" s="125">
        <v>1.0029999999999999</v>
      </c>
    </row>
    <row r="16" spans="1:2">
      <c r="A16" s="31">
        <f t="shared" si="0"/>
        <v>2017</v>
      </c>
      <c r="B16" s="125">
        <v>0.98499999999999999</v>
      </c>
    </row>
    <row r="17" spans="1:2">
      <c r="A17" s="31">
        <f t="shared" si="0"/>
        <v>2018</v>
      </c>
      <c r="B17" s="125">
        <v>0.98099999999999998</v>
      </c>
    </row>
    <row r="18" spans="1:2">
      <c r="A18" s="31">
        <f t="shared" si="0"/>
        <v>2019</v>
      </c>
      <c r="B18" s="125">
        <v>0.97399999999999998</v>
      </c>
    </row>
    <row r="19" spans="1:2">
      <c r="A19" s="31" t="s">
        <v>362</v>
      </c>
      <c r="B19" s="125">
        <v>0.88300000000000001</v>
      </c>
    </row>
    <row r="20" spans="1:2">
      <c r="A20" s="31" t="s">
        <v>353</v>
      </c>
      <c r="B20" s="125">
        <v>0.94</v>
      </c>
    </row>
    <row r="21" spans="1:2">
      <c r="A21" s="31" t="s">
        <v>203</v>
      </c>
      <c r="B21" s="125">
        <v>0.95499999999999996</v>
      </c>
    </row>
    <row r="22" spans="1:2">
      <c r="A22" s="31" t="s">
        <v>346</v>
      </c>
      <c r="B22" s="125">
        <v>0.95599999999999996</v>
      </c>
    </row>
    <row r="23" spans="1:2">
      <c r="A23" s="32" t="s">
        <v>347</v>
      </c>
      <c r="B23" s="126">
        <v>0.94199999999999995</v>
      </c>
    </row>
    <row r="25" spans="1:2">
      <c r="A25" s="2" t="s">
        <v>152</v>
      </c>
    </row>
  </sheetData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7"/>
  <sheetViews>
    <sheetView zoomScaleNormal="100" workbookViewId="0"/>
  </sheetViews>
  <sheetFormatPr defaultColWidth="9" defaultRowHeight="12.5"/>
  <cols>
    <col min="1" max="1" width="21.54296875" style="2" customWidth="1"/>
    <col min="2" max="2" width="19.54296875" style="2" bestFit="1" customWidth="1"/>
    <col min="3" max="3" width="16.81640625" style="2" bestFit="1" customWidth="1"/>
    <col min="4" max="4" width="10.1796875" style="2" bestFit="1" customWidth="1"/>
    <col min="5" max="16384" width="9" style="2"/>
  </cols>
  <sheetData>
    <row r="1" spans="1:4" ht="13">
      <c r="A1" s="1" t="s">
        <v>302</v>
      </c>
    </row>
    <row r="3" spans="1:4" ht="13">
      <c r="A3" s="3" t="s">
        <v>89</v>
      </c>
      <c r="B3" s="57" t="s">
        <v>92</v>
      </c>
      <c r="C3" s="17" t="s">
        <v>93</v>
      </c>
      <c r="D3" s="16" t="s">
        <v>94</v>
      </c>
    </row>
    <row r="4" spans="1:4">
      <c r="A4" s="31" t="s">
        <v>90</v>
      </c>
      <c r="B4" s="58">
        <v>-4.0000000000000001E-3</v>
      </c>
      <c r="C4" s="59">
        <v>1.4E-2</v>
      </c>
      <c r="D4" s="60">
        <v>2E-3</v>
      </c>
    </row>
    <row r="5" spans="1:4">
      <c r="A5" s="31" t="s">
        <v>91</v>
      </c>
      <c r="B5" s="58">
        <v>-0.27400000000000002</v>
      </c>
      <c r="C5" s="59">
        <v>-0.128</v>
      </c>
      <c r="D5" s="60">
        <v>-0.222</v>
      </c>
    </row>
    <row r="6" spans="1:4">
      <c r="A6" s="31" t="s">
        <v>283</v>
      </c>
      <c r="B6" s="58">
        <v>0.14099999999999999</v>
      </c>
      <c r="C6" s="59">
        <v>0.10299999999999999</v>
      </c>
      <c r="D6" s="60">
        <v>0.126</v>
      </c>
    </row>
    <row r="7" spans="1:4">
      <c r="A7" s="32" t="s">
        <v>303</v>
      </c>
      <c r="B7" s="61">
        <v>0.10100000000000001</v>
      </c>
      <c r="C7" s="62">
        <v>4.2000000000000003E-2</v>
      </c>
      <c r="D7" s="63">
        <v>7.9000000000000001E-2</v>
      </c>
    </row>
  </sheetData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7A11E-FF28-42B0-AAE9-D7A85170DE69}">
  <dimension ref="A1:G19"/>
  <sheetViews>
    <sheetView workbookViewId="0"/>
  </sheetViews>
  <sheetFormatPr defaultColWidth="9.1796875" defaultRowHeight="12.5"/>
  <cols>
    <col min="1" max="1" width="46.1796875" style="2" customWidth="1"/>
    <col min="2" max="2" width="26.1796875" style="2" customWidth="1"/>
    <col min="3" max="16384" width="9.1796875" style="2"/>
  </cols>
  <sheetData>
    <row r="1" spans="1:7" ht="13">
      <c r="A1" s="299" t="s">
        <v>304</v>
      </c>
      <c r="B1" s="299"/>
      <c r="C1" s="299"/>
      <c r="D1" s="299"/>
      <c r="E1" s="299"/>
      <c r="F1" s="299"/>
      <c r="G1" s="299"/>
    </row>
    <row r="3" spans="1:7" ht="13">
      <c r="A3" s="278" t="s">
        <v>156</v>
      </c>
      <c r="B3" s="278" t="s">
        <v>305</v>
      </c>
      <c r="C3" s="278"/>
    </row>
    <row r="4" spans="1:7" ht="13">
      <c r="A4" s="278" t="s">
        <v>306</v>
      </c>
      <c r="B4" s="302">
        <v>0.02</v>
      </c>
    </row>
    <row r="5" spans="1:7" ht="13">
      <c r="A5" s="278" t="s">
        <v>307</v>
      </c>
      <c r="B5" s="302">
        <v>-0.04</v>
      </c>
    </row>
    <row r="6" spans="1:7" ht="13">
      <c r="A6" s="278" t="s">
        <v>103</v>
      </c>
      <c r="B6" s="302">
        <v>0.02</v>
      </c>
    </row>
    <row r="7" spans="1:7" ht="13">
      <c r="A7" s="278" t="s">
        <v>308</v>
      </c>
      <c r="B7" s="302">
        <v>0</v>
      </c>
    </row>
    <row r="8" spans="1:7" ht="13">
      <c r="A8" s="278" t="s">
        <v>309</v>
      </c>
      <c r="B8" s="302">
        <v>-0.03</v>
      </c>
    </row>
    <row r="9" spans="1:7" ht="13">
      <c r="A9" s="278" t="s">
        <v>310</v>
      </c>
      <c r="B9" s="302">
        <v>-7.0000000000000007E-2</v>
      </c>
    </row>
    <row r="10" spans="1:7" ht="13">
      <c r="A10" s="278" t="s">
        <v>311</v>
      </c>
      <c r="B10" s="302">
        <v>-0.23</v>
      </c>
    </row>
    <row r="11" spans="1:7" ht="13">
      <c r="A11" s="278" t="s">
        <v>312</v>
      </c>
      <c r="B11" s="302">
        <v>-0.28000000000000003</v>
      </c>
    </row>
    <row r="12" spans="1:7" ht="13">
      <c r="A12" s="278" t="s">
        <v>313</v>
      </c>
      <c r="B12" s="302">
        <v>-0.09</v>
      </c>
    </row>
    <row r="13" spans="1:7" ht="13">
      <c r="A13" s="278" t="s">
        <v>314</v>
      </c>
      <c r="B13" s="302">
        <v>-0.37</v>
      </c>
    </row>
    <row r="14" spans="1:7" ht="13">
      <c r="A14" s="278" t="s">
        <v>315</v>
      </c>
      <c r="B14" s="302">
        <v>0.01</v>
      </c>
    </row>
    <row r="15" spans="1:7" ht="13">
      <c r="A15" s="278" t="s">
        <v>316</v>
      </c>
      <c r="B15" s="302">
        <v>-0.09</v>
      </c>
    </row>
    <row r="16" spans="1:7" ht="13">
      <c r="A16" s="278" t="s">
        <v>317</v>
      </c>
      <c r="B16" s="302">
        <v>0</v>
      </c>
    </row>
    <row r="17" spans="1:2" ht="13">
      <c r="A17" s="278" t="s">
        <v>98</v>
      </c>
      <c r="B17" s="302">
        <v>-0.04</v>
      </c>
    </row>
    <row r="18" spans="1:2" ht="13">
      <c r="A18" s="278" t="s">
        <v>318</v>
      </c>
      <c r="B18" s="302">
        <v>-0.3</v>
      </c>
    </row>
    <row r="19" spans="1:2" ht="13">
      <c r="A19" s="278" t="s">
        <v>109</v>
      </c>
      <c r="B19" s="302">
        <v>-0.09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2"/>
  <sheetViews>
    <sheetView workbookViewId="0"/>
  </sheetViews>
  <sheetFormatPr defaultColWidth="9" defaultRowHeight="12.5"/>
  <cols>
    <col min="1" max="1" width="7.453125" style="2" customWidth="1"/>
    <col min="2" max="2" width="32.1796875" style="2" customWidth="1"/>
    <col min="3" max="3" width="47.26953125" style="2" bestFit="1" customWidth="1"/>
    <col min="4" max="16384" width="9" style="2"/>
  </cols>
  <sheetData>
    <row r="1" spans="1:3" ht="13">
      <c r="A1" s="1" t="s">
        <v>319</v>
      </c>
    </row>
    <row r="3" spans="1:3" ht="13">
      <c r="A3" s="3" t="s">
        <v>62</v>
      </c>
      <c r="B3" s="3" t="s">
        <v>63</v>
      </c>
      <c r="C3" s="3" t="s">
        <v>64</v>
      </c>
    </row>
    <row r="4" spans="1:3">
      <c r="A4" s="6">
        <v>1</v>
      </c>
      <c r="B4" s="40" t="s">
        <v>65</v>
      </c>
      <c r="C4" s="41">
        <v>0.83599999999999997</v>
      </c>
    </row>
    <row r="5" spans="1:3">
      <c r="A5" s="4">
        <v>2</v>
      </c>
      <c r="B5" s="42" t="s">
        <v>66</v>
      </c>
      <c r="C5" s="43">
        <v>0.85599999999999998</v>
      </c>
    </row>
    <row r="6" spans="1:3">
      <c r="A6" s="4">
        <v>3</v>
      </c>
      <c r="B6" s="42" t="s">
        <v>67</v>
      </c>
      <c r="C6" s="43">
        <v>0.83899999999999997</v>
      </c>
    </row>
    <row r="7" spans="1:3">
      <c r="A7" s="4">
        <v>4</v>
      </c>
      <c r="B7" s="42" t="s">
        <v>68</v>
      </c>
      <c r="C7" s="43">
        <v>0.871</v>
      </c>
    </row>
    <row r="8" spans="1:3">
      <c r="A8" s="4">
        <v>5</v>
      </c>
      <c r="B8" s="42" t="s">
        <v>69</v>
      </c>
      <c r="C8" s="43">
        <v>0.95399999999999996</v>
      </c>
    </row>
    <row r="9" spans="1:3">
      <c r="A9" s="4">
        <v>6</v>
      </c>
      <c r="B9" s="42" t="s">
        <v>70</v>
      </c>
      <c r="C9" s="43">
        <v>0.81899999999999995</v>
      </c>
    </row>
    <row r="10" spans="1:3">
      <c r="A10" s="4">
        <v>7</v>
      </c>
      <c r="B10" s="42" t="s">
        <v>71</v>
      </c>
      <c r="C10" s="43">
        <v>0.71899999999999997</v>
      </c>
    </row>
    <row r="11" spans="1:3">
      <c r="A11" s="4">
        <v>8</v>
      </c>
      <c r="B11" s="42" t="s">
        <v>72</v>
      </c>
      <c r="C11" s="43">
        <v>1.087</v>
      </c>
    </row>
    <row r="12" spans="1:3">
      <c r="A12" s="4">
        <v>9</v>
      </c>
      <c r="B12" s="42" t="s">
        <v>73</v>
      </c>
      <c r="C12" s="43">
        <v>0.85399999999999998</v>
      </c>
    </row>
    <row r="13" spans="1:3">
      <c r="A13" s="4">
        <v>10</v>
      </c>
      <c r="B13" s="42" t="s">
        <v>74</v>
      </c>
      <c r="C13" s="43">
        <v>1.0289999999999999</v>
      </c>
    </row>
    <row r="14" spans="1:3">
      <c r="A14" s="4">
        <v>11</v>
      </c>
      <c r="B14" s="42" t="s">
        <v>75</v>
      </c>
      <c r="C14" s="43">
        <v>1.032</v>
      </c>
    </row>
    <row r="15" spans="1:3">
      <c r="A15" s="4">
        <v>12</v>
      </c>
      <c r="B15" s="42" t="s">
        <v>76</v>
      </c>
      <c r="C15" s="43">
        <v>1.0640000000000001</v>
      </c>
    </row>
    <row r="16" spans="1:3">
      <c r="A16" s="4">
        <v>13</v>
      </c>
      <c r="B16" s="42" t="s">
        <v>77</v>
      </c>
      <c r="C16" s="43">
        <v>1.1180000000000001</v>
      </c>
    </row>
    <row r="17" spans="1:3">
      <c r="A17" s="4">
        <v>14</v>
      </c>
      <c r="B17" s="42" t="s">
        <v>78</v>
      </c>
      <c r="C17" s="43">
        <v>1.2130000000000001</v>
      </c>
    </row>
    <row r="18" spans="1:3">
      <c r="A18" s="4">
        <v>15</v>
      </c>
      <c r="B18" s="42" t="s">
        <v>79</v>
      </c>
      <c r="C18" s="43">
        <v>1.274</v>
      </c>
    </row>
    <row r="19" spans="1:3">
      <c r="A19" s="4">
        <v>16</v>
      </c>
      <c r="B19" s="42" t="s">
        <v>80</v>
      </c>
      <c r="C19" s="43">
        <v>1.246</v>
      </c>
    </row>
    <row r="20" spans="1:3">
      <c r="A20" s="4">
        <v>17</v>
      </c>
      <c r="B20" s="42" t="s">
        <v>81</v>
      </c>
      <c r="C20" s="43">
        <v>1.1000000000000001</v>
      </c>
    </row>
    <row r="21" spans="1:3">
      <c r="A21" s="4">
        <v>18</v>
      </c>
      <c r="B21" s="42" t="s">
        <v>82</v>
      </c>
      <c r="C21" s="43">
        <v>0.93700000000000006</v>
      </c>
    </row>
    <row r="22" spans="1:3">
      <c r="A22" s="5">
        <v>19</v>
      </c>
      <c r="B22" s="44" t="s">
        <v>83</v>
      </c>
      <c r="C22" s="45">
        <v>0.84399999999999997</v>
      </c>
    </row>
  </sheetData>
  <pageMargins left="0.7" right="0.7" top="0.75" bottom="0.7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20"/>
  <sheetViews>
    <sheetView zoomScaleNormal="100" workbookViewId="0"/>
  </sheetViews>
  <sheetFormatPr defaultColWidth="9" defaultRowHeight="12.5"/>
  <cols>
    <col min="1" max="1" width="16.54296875" style="2" customWidth="1"/>
    <col min="2" max="2" width="53.54296875" style="2" bestFit="1" customWidth="1"/>
    <col min="3" max="16384" width="9" style="2"/>
  </cols>
  <sheetData>
    <row r="1" spans="1:2" ht="13">
      <c r="A1" s="1" t="s">
        <v>320</v>
      </c>
    </row>
    <row r="3" spans="1:2" ht="13">
      <c r="A3" s="3" t="s">
        <v>1</v>
      </c>
      <c r="B3" s="16" t="s">
        <v>84</v>
      </c>
    </row>
    <row r="4" spans="1:2">
      <c r="A4" s="4">
        <v>2006</v>
      </c>
      <c r="B4" s="336">
        <v>0.09</v>
      </c>
    </row>
    <row r="5" spans="1:2">
      <c r="A5" s="4">
        <v>2007</v>
      </c>
      <c r="B5" s="337">
        <v>9.6000000000000002E-2</v>
      </c>
    </row>
    <row r="6" spans="1:2">
      <c r="A6" s="4">
        <v>2008</v>
      </c>
      <c r="B6" s="337">
        <v>0.10300000000000001</v>
      </c>
    </row>
    <row r="7" spans="1:2">
      <c r="A7" s="4">
        <v>2009</v>
      </c>
      <c r="B7" s="337">
        <v>0.12</v>
      </c>
    </row>
    <row r="8" spans="1:2">
      <c r="A8" s="4">
        <v>2010</v>
      </c>
      <c r="B8" s="337">
        <v>0.122</v>
      </c>
    </row>
    <row r="9" spans="1:2">
      <c r="A9" s="4">
        <v>2011</v>
      </c>
      <c r="B9" s="337">
        <v>0.12300000000000001</v>
      </c>
    </row>
    <row r="10" spans="1:2">
      <c r="A10" s="4">
        <v>2012</v>
      </c>
      <c r="B10" s="337">
        <v>0.129</v>
      </c>
    </row>
    <row r="11" spans="1:2">
      <c r="A11" s="4">
        <v>2013</v>
      </c>
      <c r="B11" s="337">
        <v>0.14400000000000002</v>
      </c>
    </row>
    <row r="12" spans="1:2">
      <c r="A12" s="4">
        <v>2014</v>
      </c>
      <c r="B12" s="337">
        <v>0.14699999999999999</v>
      </c>
    </row>
    <row r="13" spans="1:2">
      <c r="A13" s="4">
        <v>2015</v>
      </c>
      <c r="B13" s="337">
        <v>0.14800000000000002</v>
      </c>
    </row>
    <row r="14" spans="1:2">
      <c r="A14" s="4">
        <v>2016</v>
      </c>
      <c r="B14" s="337">
        <v>0.159</v>
      </c>
    </row>
    <row r="15" spans="1:2">
      <c r="A15" s="4">
        <v>2017</v>
      </c>
      <c r="B15" s="337">
        <v>0.14800000000000002</v>
      </c>
    </row>
    <row r="16" spans="1:2">
      <c r="A16" s="4">
        <v>2018</v>
      </c>
      <c r="B16" s="337">
        <v>0.14300000000000002</v>
      </c>
    </row>
    <row r="17" spans="1:2">
      <c r="A17" s="4">
        <v>2019</v>
      </c>
      <c r="B17" s="337">
        <v>0.159</v>
      </c>
    </row>
    <row r="18" spans="1:2">
      <c r="A18" s="5" t="s">
        <v>363</v>
      </c>
      <c r="B18" s="338">
        <v>0.19800000000000001</v>
      </c>
    </row>
    <row r="20" spans="1:2">
      <c r="A20" s="2" t="s">
        <v>152</v>
      </c>
    </row>
  </sheetData>
  <pageMargins left="0.7" right="0.7" top="0.75" bottom="0.75" header="0.3" footer="0.3"/>
  <pageSetup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A56C4-9894-408B-8715-761C927DC0DC}">
  <dimension ref="A1:G13"/>
  <sheetViews>
    <sheetView workbookViewId="0"/>
  </sheetViews>
  <sheetFormatPr defaultColWidth="9.1796875" defaultRowHeight="12.5"/>
  <cols>
    <col min="1" max="1" width="29.1796875" style="2" customWidth="1"/>
    <col min="2" max="2" width="35.1796875" style="2" customWidth="1"/>
    <col min="3" max="16384" width="9.1796875" style="2"/>
  </cols>
  <sheetData>
    <row r="1" spans="1:7" ht="13">
      <c r="A1" s="299" t="s">
        <v>321</v>
      </c>
      <c r="B1" s="299"/>
      <c r="C1" s="299"/>
      <c r="D1" s="299"/>
      <c r="E1" s="299"/>
      <c r="F1" s="299"/>
      <c r="G1" s="299"/>
    </row>
    <row r="3" spans="1:7" ht="13">
      <c r="B3" s="278" t="s">
        <v>364</v>
      </c>
    </row>
    <row r="4" spans="1:7" ht="13">
      <c r="A4" s="278" t="s">
        <v>322</v>
      </c>
      <c r="B4" s="302">
        <v>-0.02</v>
      </c>
    </row>
    <row r="5" spans="1:7" ht="13">
      <c r="A5" s="278" t="s">
        <v>323</v>
      </c>
      <c r="B5" s="302">
        <v>0.105</v>
      </c>
    </row>
    <row r="6" spans="1:7" ht="13">
      <c r="A6" s="278" t="s">
        <v>107</v>
      </c>
      <c r="B6" s="302">
        <v>0.109</v>
      </c>
    </row>
    <row r="7" spans="1:7" ht="13">
      <c r="A7" s="278" t="s">
        <v>324</v>
      </c>
      <c r="B7" s="302">
        <v>0.06</v>
      </c>
    </row>
    <row r="8" spans="1:7" ht="13">
      <c r="A8" s="278" t="s">
        <v>103</v>
      </c>
      <c r="B8" s="302">
        <v>0.33300000000000002</v>
      </c>
    </row>
    <row r="9" spans="1:7" ht="13">
      <c r="A9" s="278" t="s">
        <v>100</v>
      </c>
      <c r="B9" s="302">
        <v>0.433</v>
      </c>
    </row>
    <row r="10" spans="1:7" ht="13">
      <c r="A10" s="278" t="s">
        <v>116</v>
      </c>
      <c r="B10" s="302">
        <v>0.76500000000000001</v>
      </c>
    </row>
    <row r="11" spans="1:7" ht="13">
      <c r="A11" s="278" t="s">
        <v>115</v>
      </c>
      <c r="B11" s="302">
        <v>1.0900000000000001</v>
      </c>
    </row>
    <row r="13" spans="1:7">
      <c r="A13" s="2" t="s">
        <v>152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16"/>
  <sheetViews>
    <sheetView zoomScaleNormal="100" workbookViewId="0"/>
  </sheetViews>
  <sheetFormatPr defaultColWidth="9" defaultRowHeight="12.5"/>
  <cols>
    <col min="1" max="1" width="16.90625" style="2" customWidth="1"/>
    <col min="2" max="2" width="17.54296875" style="2" bestFit="1" customWidth="1"/>
    <col min="3" max="4" width="12.453125" style="2" bestFit="1" customWidth="1"/>
    <col min="5" max="5" width="22.7265625" style="2" bestFit="1" customWidth="1"/>
    <col min="6" max="16384" width="9" style="2"/>
  </cols>
  <sheetData>
    <row r="1" spans="1:5" ht="13">
      <c r="A1" s="1" t="s">
        <v>95</v>
      </c>
    </row>
    <row r="3" spans="1:5" ht="13">
      <c r="A3" s="106" t="s">
        <v>1</v>
      </c>
      <c r="B3" s="17" t="s">
        <v>85</v>
      </c>
      <c r="C3" s="17" t="s">
        <v>83</v>
      </c>
      <c r="D3" s="17" t="s">
        <v>70</v>
      </c>
      <c r="E3" s="16" t="s">
        <v>86</v>
      </c>
    </row>
    <row r="4" spans="1:5">
      <c r="A4" s="4">
        <v>2010</v>
      </c>
      <c r="B4" s="303">
        <v>0.1163</v>
      </c>
      <c r="C4" s="304">
        <v>9.1999999999999998E-2</v>
      </c>
      <c r="D4" s="304">
        <v>8.1799999999999998E-2</v>
      </c>
      <c r="E4" s="305">
        <v>6.3E-2</v>
      </c>
    </row>
    <row r="5" spans="1:5">
      <c r="A5" s="4">
        <v>2011</v>
      </c>
      <c r="B5" s="303">
        <v>0.11260000000000001</v>
      </c>
      <c r="C5" s="304">
        <v>8.5099999999999995E-2</v>
      </c>
      <c r="D5" s="304">
        <v>8.2100000000000006E-2</v>
      </c>
      <c r="E5" s="305">
        <v>5.9400000000000001E-2</v>
      </c>
    </row>
    <row r="6" spans="1:5">
      <c r="A6" s="4">
        <v>2012</v>
      </c>
      <c r="B6" s="303">
        <v>0.12520000000000001</v>
      </c>
      <c r="C6" s="304">
        <v>8.77E-2</v>
      </c>
      <c r="D6" s="304">
        <v>7.7299999999999994E-2</v>
      </c>
      <c r="E6" s="305">
        <v>6.1499999999999999E-2</v>
      </c>
    </row>
    <row r="7" spans="1:5">
      <c r="A7" s="4">
        <v>2013</v>
      </c>
      <c r="B7" s="303">
        <v>0.1489</v>
      </c>
      <c r="C7" s="304">
        <v>0.1176</v>
      </c>
      <c r="D7" s="304">
        <v>9.1200000000000003E-2</v>
      </c>
      <c r="E7" s="305">
        <v>7.0199999999999999E-2</v>
      </c>
    </row>
    <row r="8" spans="1:5">
      <c r="A8" s="4">
        <v>2014</v>
      </c>
      <c r="B8" s="303">
        <v>0.15620000000000001</v>
      </c>
      <c r="C8" s="304">
        <v>0.1244</v>
      </c>
      <c r="D8" s="304">
        <v>8.7400000000000005E-2</v>
      </c>
      <c r="E8" s="305">
        <v>7.1199999999999999E-2</v>
      </c>
    </row>
    <row r="9" spans="1:5">
      <c r="A9" s="4">
        <v>2015</v>
      </c>
      <c r="B9" s="303">
        <v>0.1618</v>
      </c>
      <c r="C9" s="304">
        <v>0.1222</v>
      </c>
      <c r="D9" s="304">
        <v>8.0399999999999999E-2</v>
      </c>
      <c r="E9" s="305">
        <v>6.7900000000000002E-2</v>
      </c>
    </row>
    <row r="10" spans="1:5">
      <c r="A10" s="4">
        <v>2016</v>
      </c>
      <c r="B10" s="306">
        <v>0.16584612400000001</v>
      </c>
      <c r="C10" s="47">
        <v>0.121746743</v>
      </c>
      <c r="D10" s="47">
        <v>8.0513849999999998E-2</v>
      </c>
      <c r="E10" s="48">
        <v>6.6595786000000004E-2</v>
      </c>
    </row>
    <row r="11" spans="1:5">
      <c r="A11" s="4">
        <v>2017</v>
      </c>
      <c r="B11" s="306">
        <v>0.166224863</v>
      </c>
      <c r="C11" s="47">
        <v>0.12076171500000001</v>
      </c>
      <c r="D11" s="47">
        <v>8.1076486000000003E-2</v>
      </c>
      <c r="E11" s="48">
        <v>6.4318420000000001E-2</v>
      </c>
    </row>
    <row r="12" spans="1:5">
      <c r="A12" s="4">
        <v>2018</v>
      </c>
      <c r="B12" s="306">
        <v>0.15127007200000001</v>
      </c>
      <c r="C12" s="47">
        <v>0.117910841</v>
      </c>
      <c r="D12" s="47">
        <v>7.3425837999999993E-2</v>
      </c>
      <c r="E12" s="48">
        <v>7.1465032999999997E-2</v>
      </c>
    </row>
    <row r="13" spans="1:5">
      <c r="A13" s="4">
        <v>2019</v>
      </c>
      <c r="B13" s="306">
        <v>0.15396622400000001</v>
      </c>
      <c r="C13" s="47">
        <v>0.12807291800000001</v>
      </c>
      <c r="D13" s="47">
        <v>8.1069205000000005E-2</v>
      </c>
      <c r="E13" s="48">
        <v>6.3292761000000003E-2</v>
      </c>
    </row>
    <row r="14" spans="1:5">
      <c r="A14" s="5" t="s">
        <v>363</v>
      </c>
      <c r="B14" s="307">
        <v>0.202657269</v>
      </c>
      <c r="C14" s="49">
        <v>0.13584660400000001</v>
      </c>
      <c r="D14" s="49">
        <v>0.112238559</v>
      </c>
      <c r="E14" s="50">
        <v>7.2523117999999998E-2</v>
      </c>
    </row>
    <row r="16" spans="1:5">
      <c r="A16" s="2" t="s">
        <v>152</v>
      </c>
    </row>
  </sheetData>
  <pageMargins left="0.7" right="0.7" top="0.75" bottom="0.75" header="0.3" footer="0.3"/>
  <pageSetup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50"/>
  <sheetViews>
    <sheetView workbookViewId="0"/>
  </sheetViews>
  <sheetFormatPr defaultColWidth="9" defaultRowHeight="12.5"/>
  <cols>
    <col min="1" max="1" width="13.453125" style="2" customWidth="1"/>
    <col min="2" max="2" width="38.453125" style="2" customWidth="1"/>
    <col min="3" max="3" width="9" style="2" customWidth="1"/>
    <col min="4" max="4" width="10.81640625" style="2" customWidth="1"/>
    <col min="5" max="16384" width="9" style="2"/>
  </cols>
  <sheetData>
    <row r="1" spans="1:5" ht="13">
      <c r="A1" s="1" t="s">
        <v>325</v>
      </c>
    </row>
    <row r="2" spans="1:5" ht="13">
      <c r="B2" s="345"/>
      <c r="C2" s="345"/>
      <c r="D2" s="345"/>
    </row>
    <row r="3" spans="1:5" ht="30" customHeight="1">
      <c r="A3" s="106" t="s">
        <v>13</v>
      </c>
      <c r="B3" s="51" t="s">
        <v>87</v>
      </c>
      <c r="C3" s="52"/>
      <c r="D3" s="52"/>
    </row>
    <row r="4" spans="1:5">
      <c r="A4" s="6" t="s">
        <v>28</v>
      </c>
      <c r="B4" s="319">
        <v>45.8</v>
      </c>
      <c r="C4" s="46"/>
      <c r="D4" s="46" t="s">
        <v>14</v>
      </c>
      <c r="E4" s="2">
        <v>244</v>
      </c>
    </row>
    <row r="5" spans="1:5">
      <c r="A5" s="4" t="s">
        <v>23</v>
      </c>
      <c r="B5" s="53">
        <v>88</v>
      </c>
      <c r="C5" s="46"/>
      <c r="D5" s="34"/>
    </row>
    <row r="6" spans="1:5">
      <c r="A6" s="4" t="s">
        <v>24</v>
      </c>
      <c r="B6" s="53">
        <v>94</v>
      </c>
      <c r="C6" s="46"/>
      <c r="D6" s="34"/>
    </row>
    <row r="7" spans="1:5">
      <c r="A7" s="4" t="s">
        <v>52</v>
      </c>
      <c r="B7" s="53">
        <v>96</v>
      </c>
      <c r="C7" s="46"/>
      <c r="D7" s="34"/>
    </row>
    <row r="8" spans="1:5">
      <c r="A8" s="4" t="s">
        <v>35</v>
      </c>
      <c r="B8" s="53">
        <v>99</v>
      </c>
      <c r="C8" s="46"/>
      <c r="D8" s="34"/>
    </row>
    <row r="9" spans="1:5">
      <c r="A9" s="4" t="s">
        <v>27</v>
      </c>
      <c r="B9" s="53">
        <v>106.3</v>
      </c>
      <c r="C9" s="46"/>
      <c r="D9" s="34"/>
    </row>
    <row r="10" spans="1:5">
      <c r="A10" s="4" t="s">
        <v>50</v>
      </c>
      <c r="B10" s="53">
        <v>121</v>
      </c>
      <c r="C10" s="46"/>
      <c r="D10" s="34"/>
    </row>
    <row r="11" spans="1:5">
      <c r="A11" s="4" t="s">
        <v>46</v>
      </c>
      <c r="B11" s="53">
        <v>122</v>
      </c>
      <c r="C11" s="46"/>
      <c r="D11" s="34"/>
    </row>
    <row r="12" spans="1:5">
      <c r="A12" s="4" t="s">
        <v>25</v>
      </c>
      <c r="B12" s="53">
        <v>127</v>
      </c>
      <c r="C12" s="46"/>
      <c r="D12" s="34"/>
    </row>
    <row r="13" spans="1:5">
      <c r="A13" s="4" t="s">
        <v>16</v>
      </c>
      <c r="B13" s="53">
        <v>136</v>
      </c>
      <c r="C13" s="46"/>
      <c r="D13" s="34"/>
    </row>
    <row r="14" spans="1:5">
      <c r="A14" s="4" t="s">
        <v>18</v>
      </c>
      <c r="B14" s="53">
        <v>140</v>
      </c>
      <c r="C14" s="46"/>
      <c r="D14" s="34"/>
    </row>
    <row r="15" spans="1:5">
      <c r="A15" s="4" t="s">
        <v>39</v>
      </c>
      <c r="B15" s="53">
        <v>144</v>
      </c>
      <c r="C15" s="46"/>
      <c r="D15" s="34"/>
    </row>
    <row r="16" spans="1:5">
      <c r="A16" s="4" t="s">
        <v>22</v>
      </c>
      <c r="B16" s="53">
        <v>168</v>
      </c>
      <c r="C16" s="46"/>
      <c r="D16" s="34"/>
    </row>
    <row r="17" spans="1:4">
      <c r="A17" s="4" t="s">
        <v>31</v>
      </c>
      <c r="B17" s="53">
        <v>176</v>
      </c>
      <c r="C17" s="46"/>
      <c r="D17" s="34"/>
    </row>
    <row r="18" spans="1:4">
      <c r="A18" s="4" t="s">
        <v>56</v>
      </c>
      <c r="B18" s="53">
        <v>176</v>
      </c>
      <c r="C18" s="46"/>
      <c r="D18" s="34"/>
    </row>
    <row r="19" spans="1:4">
      <c r="A19" s="4" t="s">
        <v>58</v>
      </c>
      <c r="B19" s="53">
        <v>191</v>
      </c>
      <c r="C19" s="46"/>
      <c r="D19" s="34"/>
    </row>
    <row r="20" spans="1:4">
      <c r="A20" s="4" t="s">
        <v>33</v>
      </c>
      <c r="B20" s="53">
        <v>195</v>
      </c>
      <c r="C20" s="46"/>
      <c r="D20" s="34"/>
    </row>
    <row r="21" spans="1:4">
      <c r="A21" s="4" t="s">
        <v>15</v>
      </c>
      <c r="B21" s="53">
        <v>200</v>
      </c>
      <c r="C21" s="46"/>
      <c r="D21" s="34"/>
    </row>
    <row r="22" spans="1:4">
      <c r="A22" s="4" t="s">
        <v>32</v>
      </c>
      <c r="B22" s="53">
        <v>204</v>
      </c>
    </row>
    <row r="23" spans="1:4">
      <c r="A23" s="4" t="s">
        <v>47</v>
      </c>
      <c r="B23" s="53">
        <v>217.3</v>
      </c>
    </row>
    <row r="24" spans="1:4">
      <c r="A24" s="4" t="s">
        <v>54</v>
      </c>
      <c r="B24" s="53">
        <v>237</v>
      </c>
    </row>
    <row r="25" spans="1:4">
      <c r="A25" s="4" t="s">
        <v>30</v>
      </c>
      <c r="B25" s="53">
        <v>242</v>
      </c>
    </row>
    <row r="26" spans="1:4">
      <c r="A26" s="4" t="s">
        <v>26</v>
      </c>
      <c r="B26" s="53">
        <v>243</v>
      </c>
    </row>
    <row r="27" spans="1:4">
      <c r="A27" s="4" t="s">
        <v>43</v>
      </c>
      <c r="B27" s="53">
        <v>244</v>
      </c>
    </row>
    <row r="28" spans="1:4">
      <c r="A28" s="4" t="s">
        <v>17</v>
      </c>
      <c r="B28" s="53">
        <v>249</v>
      </c>
    </row>
    <row r="29" spans="1:4">
      <c r="A29" s="4" t="s">
        <v>38</v>
      </c>
      <c r="B29" s="53">
        <v>257</v>
      </c>
    </row>
    <row r="30" spans="1:4">
      <c r="A30" s="4" t="s">
        <v>36</v>
      </c>
      <c r="B30" s="53">
        <v>257.8</v>
      </c>
    </row>
    <row r="31" spans="1:4">
      <c r="A31" s="4" t="s">
        <v>57</v>
      </c>
      <c r="B31" s="53">
        <v>266</v>
      </c>
    </row>
    <row r="32" spans="1:4">
      <c r="A32" s="4" t="s">
        <v>53</v>
      </c>
      <c r="B32" s="53">
        <v>271</v>
      </c>
    </row>
    <row r="33" spans="1:2">
      <c r="A33" s="4" t="s">
        <v>45</v>
      </c>
      <c r="B33" s="53">
        <v>279</v>
      </c>
    </row>
    <row r="34" spans="1:2">
      <c r="A34" s="4" t="s">
        <v>29</v>
      </c>
      <c r="B34" s="53">
        <v>287</v>
      </c>
    </row>
    <row r="35" spans="1:2">
      <c r="A35" s="4" t="s">
        <v>49</v>
      </c>
      <c r="B35" s="53">
        <v>298</v>
      </c>
    </row>
    <row r="36" spans="1:2">
      <c r="A36" s="4" t="s">
        <v>41</v>
      </c>
      <c r="B36" s="53">
        <v>299</v>
      </c>
    </row>
    <row r="37" spans="1:2">
      <c r="A37" s="4" t="s">
        <v>20</v>
      </c>
      <c r="B37" s="53">
        <v>303</v>
      </c>
    </row>
    <row r="38" spans="1:2">
      <c r="A38" s="4" t="s">
        <v>44</v>
      </c>
      <c r="B38" s="53">
        <v>310</v>
      </c>
    </row>
    <row r="39" spans="1:2">
      <c r="A39" s="4" t="s">
        <v>59</v>
      </c>
      <c r="B39" s="53">
        <v>320.2</v>
      </c>
    </row>
    <row r="40" spans="1:2">
      <c r="A40" s="4" t="s">
        <v>55</v>
      </c>
      <c r="B40" s="53">
        <v>324</v>
      </c>
    </row>
    <row r="41" spans="1:2">
      <c r="A41" s="4" t="s">
        <v>48</v>
      </c>
      <c r="B41" s="53">
        <v>327</v>
      </c>
    </row>
    <row r="42" spans="1:2">
      <c r="A42" s="4" t="s">
        <v>61</v>
      </c>
      <c r="B42" s="53">
        <v>335.4</v>
      </c>
    </row>
    <row r="43" spans="1:2">
      <c r="A43" s="4" t="s">
        <v>21</v>
      </c>
      <c r="B43" s="53">
        <v>376</v>
      </c>
    </row>
    <row r="44" spans="1:2">
      <c r="A44" s="4" t="s">
        <v>42</v>
      </c>
      <c r="B44" s="53">
        <v>376</v>
      </c>
    </row>
    <row r="45" spans="1:2">
      <c r="A45" s="4" t="s">
        <v>34</v>
      </c>
      <c r="B45" s="53">
        <v>386</v>
      </c>
    </row>
    <row r="46" spans="1:2">
      <c r="A46" s="4" t="s">
        <v>19</v>
      </c>
      <c r="B46" s="53">
        <v>386</v>
      </c>
    </row>
    <row r="47" spans="1:2">
      <c r="A47" s="4" t="s">
        <v>40</v>
      </c>
      <c r="B47" s="53">
        <v>406</v>
      </c>
    </row>
    <row r="48" spans="1:2">
      <c r="A48" s="4" t="s">
        <v>51</v>
      </c>
      <c r="B48" s="53">
        <v>425.1</v>
      </c>
    </row>
    <row r="49" spans="1:2">
      <c r="A49" s="4" t="s">
        <v>37</v>
      </c>
      <c r="B49" s="53">
        <v>482</v>
      </c>
    </row>
    <row r="50" spans="1:2" ht="13">
      <c r="A50" s="54" t="s">
        <v>60</v>
      </c>
      <c r="B50" s="317">
        <v>622</v>
      </c>
    </row>
  </sheetData>
  <mergeCells count="1">
    <mergeCell ref="B2:D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D44E5-BF36-47EE-9352-723EE7460169}">
  <dimension ref="A1:E8"/>
  <sheetViews>
    <sheetView workbookViewId="0"/>
  </sheetViews>
  <sheetFormatPr defaultColWidth="9.1796875" defaultRowHeight="12.75" customHeight="1"/>
  <cols>
    <col min="1" max="1" width="23" style="2" customWidth="1"/>
    <col min="2" max="2" width="11.81640625" style="2" customWidth="1"/>
    <col min="3" max="3" width="11.26953125" style="2" customWidth="1"/>
    <col min="4" max="4" width="11.1796875" style="2" customWidth="1"/>
    <col min="5" max="5" width="10.1796875" style="2" customWidth="1"/>
    <col min="6" max="16384" width="9.1796875" style="2"/>
  </cols>
  <sheetData>
    <row r="1" spans="1:5" ht="12.75" customHeight="1">
      <c r="A1" s="278" t="s">
        <v>244</v>
      </c>
    </row>
    <row r="3" spans="1:5" ht="54.75" customHeight="1">
      <c r="A3" s="332"/>
      <c r="B3" s="295" t="s">
        <v>110</v>
      </c>
      <c r="C3" s="295" t="s">
        <v>111</v>
      </c>
      <c r="D3" s="295" t="s">
        <v>112</v>
      </c>
      <c r="E3" s="295" t="s">
        <v>113</v>
      </c>
    </row>
    <row r="4" spans="1:5" ht="12.75" customHeight="1">
      <c r="A4" s="332" t="s">
        <v>107</v>
      </c>
      <c r="B4" s="114">
        <v>-0.25291000000000002</v>
      </c>
      <c r="C4" s="114">
        <v>-7.6400000000000001E-3</v>
      </c>
      <c r="D4" s="114">
        <v>-9.171E-2</v>
      </c>
      <c r="E4" s="114">
        <v>8.659E-2</v>
      </c>
    </row>
    <row r="5" spans="1:5" ht="12.75" customHeight="1">
      <c r="A5" s="332" t="s">
        <v>114</v>
      </c>
      <c r="B5" s="114">
        <v>-0.15353</v>
      </c>
      <c r="C5" s="114">
        <v>-3.789E-2</v>
      </c>
      <c r="D5" s="114">
        <v>-6.3820000000000002E-2</v>
      </c>
      <c r="E5" s="114">
        <v>4.4353999999999998E-2</v>
      </c>
    </row>
    <row r="6" spans="1:5" ht="12.75" customHeight="1">
      <c r="A6" s="332" t="s">
        <v>115</v>
      </c>
      <c r="B6" s="114">
        <v>-0.11872000000000001</v>
      </c>
      <c r="C6" s="114">
        <v>-0.16708000000000001</v>
      </c>
      <c r="D6" s="114">
        <v>0.105813</v>
      </c>
      <c r="E6" s="114">
        <v>8.9179999999999995E-2</v>
      </c>
    </row>
    <row r="7" spans="1:5" ht="12.75" customHeight="1">
      <c r="A7" s="332" t="s">
        <v>116</v>
      </c>
      <c r="B7" s="114">
        <v>-0.21773000000000001</v>
      </c>
      <c r="C7" s="114">
        <v>-0.15458</v>
      </c>
      <c r="D7" s="114">
        <v>-1.257E-2</v>
      </c>
      <c r="E7" s="114">
        <v>5.9804999999999997E-2</v>
      </c>
    </row>
    <row r="8" spans="1:5" ht="12.75" customHeight="1">
      <c r="A8" s="332" t="s">
        <v>109</v>
      </c>
      <c r="B8" s="114">
        <v>-0.12617999999999999</v>
      </c>
      <c r="C8" s="114">
        <v>-6.6470000000000001E-2</v>
      </c>
      <c r="D8" s="114">
        <v>-5.77E-3</v>
      </c>
      <c r="E8" s="114">
        <v>4.4181999999999999E-2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40"/>
  <sheetViews>
    <sheetView workbookViewId="0"/>
  </sheetViews>
  <sheetFormatPr defaultColWidth="9" defaultRowHeight="12.5"/>
  <cols>
    <col min="1" max="1" width="16.1796875" style="2" customWidth="1"/>
    <col min="2" max="2" width="41.54296875" style="2" bestFit="1" customWidth="1"/>
    <col min="3" max="16384" width="9" style="2"/>
  </cols>
  <sheetData>
    <row r="1" spans="1:2" ht="13">
      <c r="A1" s="1" t="s">
        <v>326</v>
      </c>
    </row>
    <row r="3" spans="1:2" ht="13">
      <c r="A3" s="106" t="s">
        <v>1</v>
      </c>
      <c r="B3" s="16" t="s">
        <v>88</v>
      </c>
    </row>
    <row r="4" spans="1:2">
      <c r="A4" s="55">
        <v>1990</v>
      </c>
      <c r="B4" s="56">
        <v>10032</v>
      </c>
    </row>
    <row r="5" spans="1:2">
      <c r="A5" s="55">
        <v>1991</v>
      </c>
      <c r="B5" s="56">
        <v>11037</v>
      </c>
    </row>
    <row r="6" spans="1:2">
      <c r="A6" s="55">
        <v>1992</v>
      </c>
      <c r="B6" s="56">
        <v>11126</v>
      </c>
    </row>
    <row r="7" spans="1:2">
      <c r="A7" s="55">
        <v>1993</v>
      </c>
      <c r="B7" s="56">
        <v>12102</v>
      </c>
    </row>
    <row r="8" spans="1:2">
      <c r="A8" s="55">
        <v>1994</v>
      </c>
      <c r="B8" s="56">
        <v>13086</v>
      </c>
    </row>
    <row r="9" spans="1:2">
      <c r="A9" s="55">
        <v>1995</v>
      </c>
      <c r="B9" s="56">
        <v>14720</v>
      </c>
    </row>
    <row r="10" spans="1:2">
      <c r="A10" s="55">
        <v>1996</v>
      </c>
      <c r="B10" s="56">
        <v>16642</v>
      </c>
    </row>
    <row r="11" spans="1:2">
      <c r="A11" s="55">
        <v>1997</v>
      </c>
      <c r="B11" s="56">
        <v>19504</v>
      </c>
    </row>
    <row r="12" spans="1:2">
      <c r="A12" s="55">
        <v>1998</v>
      </c>
      <c r="B12" s="56">
        <v>21385</v>
      </c>
    </row>
    <row r="13" spans="1:2">
      <c r="A13" s="55">
        <v>1999</v>
      </c>
      <c r="B13" s="56">
        <v>23374</v>
      </c>
    </row>
    <row r="14" spans="1:2">
      <c r="A14" s="55">
        <v>2000</v>
      </c>
      <c r="B14" s="56">
        <v>24873</v>
      </c>
    </row>
    <row r="15" spans="1:2">
      <c r="A15" s="55">
        <v>2001</v>
      </c>
      <c r="B15" s="56">
        <v>27320</v>
      </c>
    </row>
    <row r="16" spans="1:2">
      <c r="A16" s="55">
        <v>2002</v>
      </c>
      <c r="B16" s="56">
        <v>26336</v>
      </c>
    </row>
    <row r="17" spans="1:2">
      <c r="A17" s="55">
        <v>2003</v>
      </c>
      <c r="B17" s="56">
        <v>26056</v>
      </c>
    </row>
    <row r="18" spans="1:2">
      <c r="A18" s="55">
        <v>2004</v>
      </c>
      <c r="B18" s="56">
        <v>21191</v>
      </c>
    </row>
    <row r="19" spans="1:2">
      <c r="A19" s="55">
        <v>2005</v>
      </c>
      <c r="B19" s="56">
        <v>19222</v>
      </c>
    </row>
    <row r="20" spans="1:2">
      <c r="A20" s="55">
        <v>2006</v>
      </c>
      <c r="B20" s="56">
        <v>20900</v>
      </c>
    </row>
    <row r="21" spans="1:2">
      <c r="A21" s="55">
        <v>2007</v>
      </c>
      <c r="B21" s="56">
        <v>22786</v>
      </c>
    </row>
    <row r="22" spans="1:2">
      <c r="A22" s="55">
        <v>2008</v>
      </c>
      <c r="B22" s="56">
        <v>24818</v>
      </c>
    </row>
    <row r="23" spans="1:2">
      <c r="A23" s="55">
        <v>2009</v>
      </c>
      <c r="B23" s="56">
        <v>26070</v>
      </c>
    </row>
    <row r="24" spans="1:2">
      <c r="A24" s="55">
        <v>2010</v>
      </c>
      <c r="B24" s="56">
        <v>25452</v>
      </c>
    </row>
    <row r="25" spans="1:2">
      <c r="A25" s="55">
        <v>2011</v>
      </c>
      <c r="B25" s="56">
        <v>25072</v>
      </c>
    </row>
    <row r="26" spans="1:2">
      <c r="A26" s="55">
        <v>2012</v>
      </c>
      <c r="B26" s="56">
        <v>24433</v>
      </c>
    </row>
    <row r="27" spans="1:2">
      <c r="A27" s="55">
        <v>2013</v>
      </c>
      <c r="B27" s="56">
        <v>23755</v>
      </c>
    </row>
    <row r="28" spans="1:2">
      <c r="A28" s="55">
        <v>2014</v>
      </c>
      <c r="B28" s="56">
        <v>24576</v>
      </c>
    </row>
    <row r="29" spans="1:2">
      <c r="A29" s="55">
        <v>2015</v>
      </c>
      <c r="B29" s="56">
        <v>24934</v>
      </c>
    </row>
    <row r="30" spans="1:2">
      <c r="A30" s="55">
        <v>2016</v>
      </c>
      <c r="B30" s="56">
        <v>24359</v>
      </c>
    </row>
    <row r="31" spans="1:2">
      <c r="A31" s="55">
        <v>2017</v>
      </c>
      <c r="B31" s="56">
        <v>24490</v>
      </c>
    </row>
    <row r="32" spans="1:2">
      <c r="A32" s="55">
        <v>2018</v>
      </c>
      <c r="B32" s="56">
        <v>25339</v>
      </c>
    </row>
    <row r="33" spans="1:2">
      <c r="A33" s="55">
        <v>2019</v>
      </c>
      <c r="B33" s="56">
        <v>26951</v>
      </c>
    </row>
    <row r="34" spans="1:2">
      <c r="A34" s="127" t="s">
        <v>362</v>
      </c>
      <c r="B34" s="128">
        <v>28737</v>
      </c>
    </row>
    <row r="35" spans="1:2">
      <c r="A35" s="127" t="s">
        <v>353</v>
      </c>
      <c r="B35" s="128">
        <v>29171</v>
      </c>
    </row>
    <row r="36" spans="1:2">
      <c r="A36" s="127" t="s">
        <v>153</v>
      </c>
      <c r="B36" s="128">
        <v>31175</v>
      </c>
    </row>
    <row r="37" spans="1:2">
      <c r="A37" s="127" t="s">
        <v>328</v>
      </c>
      <c r="B37" s="128">
        <v>32242</v>
      </c>
    </row>
    <row r="38" spans="1:2">
      <c r="A38" s="130" t="s">
        <v>327</v>
      </c>
      <c r="B38" s="129">
        <v>33313</v>
      </c>
    </row>
    <row r="40" spans="1:2">
      <c r="A40" s="2" t="s">
        <v>152</v>
      </c>
    </row>
  </sheetData>
  <pageMargins left="0.7" right="0.7" top="0.75" bottom="0.75" header="0.3" footer="0.3"/>
  <pageSetup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22"/>
  <sheetViews>
    <sheetView workbookViewId="0"/>
  </sheetViews>
  <sheetFormatPr defaultColWidth="9" defaultRowHeight="12.5"/>
  <cols>
    <col min="1" max="1" width="23" style="2" customWidth="1"/>
    <col min="2" max="2" width="36.54296875" style="2" bestFit="1" customWidth="1"/>
    <col min="3" max="3" width="28.54296875" style="2" bestFit="1" customWidth="1"/>
    <col min="4" max="4" width="35.453125" style="2" bestFit="1" customWidth="1"/>
    <col min="5" max="16384" width="9" style="2"/>
  </cols>
  <sheetData>
    <row r="1" spans="1:4" ht="13">
      <c r="A1" s="14" t="s">
        <v>329</v>
      </c>
    </row>
    <row r="3" spans="1:4" ht="13">
      <c r="A3" s="13" t="s">
        <v>154</v>
      </c>
      <c r="B3" s="25" t="s">
        <v>8</v>
      </c>
      <c r="C3" s="25" t="s">
        <v>9</v>
      </c>
      <c r="D3" s="26" t="s">
        <v>365</v>
      </c>
    </row>
    <row r="4" spans="1:4" ht="14.5">
      <c r="A4" s="27">
        <v>2005</v>
      </c>
      <c r="B4" s="309">
        <v>100</v>
      </c>
      <c r="C4" s="316">
        <v>100</v>
      </c>
      <c r="D4" s="315">
        <v>100</v>
      </c>
    </row>
    <row r="5" spans="1:4" ht="14.5">
      <c r="A5" s="27">
        <v>2006</v>
      </c>
      <c r="B5" s="308">
        <v>105.5</v>
      </c>
      <c r="C5" s="310">
        <v>104.64102953843036</v>
      </c>
      <c r="D5" s="311">
        <v>108.73063998704811</v>
      </c>
    </row>
    <row r="6" spans="1:4" ht="14.5">
      <c r="A6" s="27">
        <v>2007</v>
      </c>
      <c r="B6" s="308">
        <v>110.24749999999999</v>
      </c>
      <c r="C6" s="310">
        <v>109.35299184273195</v>
      </c>
      <c r="D6" s="311">
        <v>118.54541814904422</v>
      </c>
    </row>
    <row r="7" spans="1:4" ht="14.5">
      <c r="A7" s="27">
        <v>2008</v>
      </c>
      <c r="B7" s="308">
        <v>120.39027</v>
      </c>
      <c r="C7" s="310">
        <v>111.61270709834325</v>
      </c>
      <c r="D7" s="311">
        <v>129.11588777870381</v>
      </c>
    </row>
    <row r="8" spans="1:4" ht="14.5">
      <c r="A8" s="27">
        <v>2009</v>
      </c>
      <c r="B8" s="308">
        <v>120.51066026999999</v>
      </c>
      <c r="C8" s="310">
        <v>112.17003597304557</v>
      </c>
      <c r="D8" s="311">
        <v>135.62866592948384</v>
      </c>
    </row>
    <row r="9" spans="1:4" ht="14.5">
      <c r="A9" s="27">
        <v>2010</v>
      </c>
      <c r="B9" s="308">
        <v>116.89534046189999</v>
      </c>
      <c r="C9" s="310">
        <v>115.52971576227394</v>
      </c>
      <c r="D9" s="311">
        <v>132.41175534040764</v>
      </c>
    </row>
    <row r="10" spans="1:4" ht="14.5">
      <c r="A10" s="27">
        <v>2011</v>
      </c>
      <c r="B10" s="308">
        <v>116.19396841912859</v>
      </c>
      <c r="C10" s="310">
        <v>119.05345258124643</v>
      </c>
      <c r="D10" s="311">
        <v>130.43518442314081</v>
      </c>
    </row>
    <row r="11" spans="1:4" ht="14.5">
      <c r="A11" s="27">
        <v>2012</v>
      </c>
      <c r="B11" s="308">
        <v>115.49680460861383</v>
      </c>
      <c r="C11" s="310">
        <v>124.07146324552015</v>
      </c>
      <c r="D11" s="311">
        <v>127.11447016250673</v>
      </c>
    </row>
    <row r="12" spans="1:4" ht="14.5">
      <c r="A12" s="27">
        <v>2013</v>
      </c>
      <c r="B12" s="308">
        <v>118.26872791922057</v>
      </c>
      <c r="C12" s="310">
        <v>124.99023311372336</v>
      </c>
      <c r="D12" s="311">
        <v>123.58525421057954</v>
      </c>
    </row>
    <row r="13" spans="1:4" ht="14.5">
      <c r="A13" s="27">
        <v>2014</v>
      </c>
      <c r="B13" s="308">
        <v>118.50526537505901</v>
      </c>
      <c r="C13" s="310">
        <v>129.14925608534162</v>
      </c>
      <c r="D13" s="311">
        <v>127.85814482156677</v>
      </c>
    </row>
    <row r="14" spans="1:4" ht="14.5">
      <c r="A14" s="27">
        <v>2015</v>
      </c>
      <c r="B14" s="308">
        <v>118.38676010968395</v>
      </c>
      <c r="C14" s="310">
        <v>134.89989488729321</v>
      </c>
      <c r="D14" s="311">
        <v>129.720156804645</v>
      </c>
    </row>
    <row r="15" spans="1:4" ht="14.5">
      <c r="A15" s="27">
        <v>2016</v>
      </c>
      <c r="B15" s="308">
        <v>118.26837334957426</v>
      </c>
      <c r="C15" s="310">
        <v>137.46035787561354</v>
      </c>
      <c r="D15" s="311">
        <v>126.72666015534371</v>
      </c>
    </row>
    <row r="16" spans="1:4" ht="14.5">
      <c r="A16" s="27">
        <v>2017</v>
      </c>
      <c r="B16" s="308">
        <v>123.35391340360594</v>
      </c>
      <c r="C16" s="310">
        <v>143.44735818255791</v>
      </c>
      <c r="D16" s="311">
        <v>127.40807520344089</v>
      </c>
    </row>
    <row r="17" spans="1:4" ht="14.5">
      <c r="A17" s="27">
        <v>2018</v>
      </c>
      <c r="B17" s="308">
        <v>126.80782297890691</v>
      </c>
      <c r="C17" s="310">
        <v>148.71498232307181</v>
      </c>
      <c r="D17" s="311">
        <v>131.82747024238625</v>
      </c>
    </row>
    <row r="18" spans="1:4" ht="14.5">
      <c r="A18" s="27">
        <v>2019</v>
      </c>
      <c r="B18" s="308">
        <v>132.2605593669999</v>
      </c>
      <c r="C18" s="310">
        <v>155.14285371004496</v>
      </c>
      <c r="D18" s="311">
        <v>140.21187782195747</v>
      </c>
    </row>
    <row r="19" spans="1:4" ht="14.5">
      <c r="A19" s="27">
        <v>2020</v>
      </c>
      <c r="B19" s="308">
        <v>138.8735873353499</v>
      </c>
      <c r="C19" s="310">
        <v>172.24067479834989</v>
      </c>
      <c r="D19" s="311">
        <v>149.50208019845223</v>
      </c>
    </row>
    <row r="20" spans="1:4" ht="14.5">
      <c r="A20" s="28">
        <v>2021</v>
      </c>
      <c r="B20" s="312">
        <v>138.8735873353499</v>
      </c>
      <c r="C20" s="314">
        <v>187.41540364566029</v>
      </c>
      <c r="D20" s="313">
        <v>151.76137701654582</v>
      </c>
    </row>
    <row r="22" spans="1:4">
      <c r="A22" s="2" t="s">
        <v>152</v>
      </c>
    </row>
  </sheetData>
  <pageMargins left="0.7" right="0.7" top="0.75" bottom="0.75" header="0.3" footer="0.3"/>
  <pageSetup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028BE-3214-4942-ADDD-CF0429C1C2B9}">
  <dimension ref="A1:E50"/>
  <sheetViews>
    <sheetView workbookViewId="0"/>
  </sheetViews>
  <sheetFormatPr defaultRowHeight="14.5"/>
  <cols>
    <col min="2" max="2" width="22.7265625" customWidth="1"/>
  </cols>
  <sheetData>
    <row r="1" spans="1:5">
      <c r="A1" s="1" t="s">
        <v>330</v>
      </c>
    </row>
    <row r="3" spans="1:5" ht="26.5">
      <c r="A3" s="153" t="s">
        <v>13</v>
      </c>
      <c r="B3" s="51" t="s">
        <v>214</v>
      </c>
      <c r="D3" s="2"/>
      <c r="E3" s="223"/>
    </row>
    <row r="4" spans="1:5">
      <c r="A4" s="4" t="s">
        <v>18</v>
      </c>
      <c r="B4" s="219">
        <v>13534</v>
      </c>
      <c r="D4" s="1" t="s">
        <v>14</v>
      </c>
      <c r="E4" s="268">
        <v>22586</v>
      </c>
    </row>
    <row r="5" spans="1:5">
      <c r="A5" s="4" t="s">
        <v>19</v>
      </c>
      <c r="B5" s="219">
        <v>13549</v>
      </c>
    </row>
    <row r="6" spans="1:5">
      <c r="A6" s="4" t="s">
        <v>15</v>
      </c>
      <c r="B6" s="219">
        <v>14848</v>
      </c>
    </row>
    <row r="7" spans="1:5">
      <c r="A7" s="4" t="s">
        <v>58</v>
      </c>
      <c r="B7" s="219">
        <v>16197</v>
      </c>
    </row>
    <row r="8" spans="1:5">
      <c r="A8" s="4" t="s">
        <v>32</v>
      </c>
      <c r="B8" s="219">
        <v>16481</v>
      </c>
    </row>
    <row r="9" spans="1:5">
      <c r="A9" s="4" t="s">
        <v>17</v>
      </c>
      <c r="B9" s="219">
        <v>16881</v>
      </c>
    </row>
    <row r="10" spans="1:5">
      <c r="A10" s="4" t="s">
        <v>28</v>
      </c>
      <c r="B10" s="219">
        <v>17227</v>
      </c>
    </row>
    <row r="11" spans="1:5">
      <c r="A11" s="4" t="s">
        <v>25</v>
      </c>
      <c r="B11" s="219">
        <v>17339</v>
      </c>
    </row>
    <row r="12" spans="1:5">
      <c r="A12" s="4" t="s">
        <v>20</v>
      </c>
      <c r="B12" s="219">
        <v>17452</v>
      </c>
    </row>
    <row r="13" spans="1:5">
      <c r="A13" s="4" t="s">
        <v>51</v>
      </c>
      <c r="B13" s="219">
        <v>17593</v>
      </c>
    </row>
    <row r="14" spans="1:5">
      <c r="A14" s="4" t="s">
        <v>16</v>
      </c>
      <c r="B14" s="219">
        <v>17994</v>
      </c>
    </row>
    <row r="15" spans="1:5">
      <c r="A15" s="4" t="s">
        <v>44</v>
      </c>
      <c r="B15" s="219">
        <v>18390</v>
      </c>
    </row>
    <row r="16" spans="1:5">
      <c r="A16" s="4" t="s">
        <v>50</v>
      </c>
      <c r="B16" s="219">
        <v>18588</v>
      </c>
    </row>
    <row r="17" spans="1:2">
      <c r="A17" s="4" t="s">
        <v>39</v>
      </c>
      <c r="B17" s="219">
        <v>18974</v>
      </c>
    </row>
    <row r="18" spans="1:2">
      <c r="A18" s="4" t="s">
        <v>41</v>
      </c>
      <c r="B18" s="219">
        <v>19145</v>
      </c>
    </row>
    <row r="19" spans="1:2">
      <c r="A19" s="4" t="s">
        <v>43</v>
      </c>
      <c r="B19" s="219">
        <v>19446</v>
      </c>
    </row>
    <row r="20" spans="1:2">
      <c r="A20" s="4" t="s">
        <v>33</v>
      </c>
      <c r="B20" s="219">
        <v>19526</v>
      </c>
    </row>
    <row r="21" spans="1:2">
      <c r="A21" s="4" t="s">
        <v>35</v>
      </c>
      <c r="B21" s="219">
        <v>20150</v>
      </c>
    </row>
    <row r="22" spans="1:2">
      <c r="A22" s="4" t="s">
        <v>22</v>
      </c>
      <c r="B22" s="219">
        <v>20848</v>
      </c>
    </row>
    <row r="23" spans="1:2">
      <c r="A23" s="4" t="s">
        <v>40</v>
      </c>
      <c r="B23" s="219">
        <v>20901</v>
      </c>
    </row>
    <row r="24" spans="1:2">
      <c r="A24" s="4" t="s">
        <v>29</v>
      </c>
      <c r="B24" s="219">
        <v>21186</v>
      </c>
    </row>
    <row r="25" spans="1:2">
      <c r="A25" s="4" t="s">
        <v>36</v>
      </c>
      <c r="B25" s="219">
        <v>21401</v>
      </c>
    </row>
    <row r="26" spans="1:2">
      <c r="A26" s="4" t="s">
        <v>37</v>
      </c>
      <c r="B26" s="219">
        <v>22425</v>
      </c>
    </row>
    <row r="27" spans="1:2">
      <c r="A27" s="269" t="s">
        <v>31</v>
      </c>
      <c r="B27" s="220">
        <v>22586</v>
      </c>
    </row>
    <row r="28" spans="1:2">
      <c r="A28" s="4" t="s">
        <v>26</v>
      </c>
      <c r="B28" s="219">
        <v>24836</v>
      </c>
    </row>
    <row r="29" spans="1:2">
      <c r="A29" s="4" t="s">
        <v>38</v>
      </c>
      <c r="B29" s="220">
        <v>25044</v>
      </c>
    </row>
    <row r="30" spans="1:2">
      <c r="A30" s="4" t="s">
        <v>49</v>
      </c>
      <c r="B30" s="219">
        <v>25624</v>
      </c>
    </row>
    <row r="31" spans="1:2">
      <c r="A31" s="38" t="s">
        <v>60</v>
      </c>
      <c r="B31" s="221">
        <v>25878</v>
      </c>
    </row>
    <row r="32" spans="1:2">
      <c r="A32" s="4" t="s">
        <v>34</v>
      </c>
      <c r="B32" s="219">
        <v>26057</v>
      </c>
    </row>
    <row r="33" spans="1:2">
      <c r="A33" s="4" t="s">
        <v>54</v>
      </c>
      <c r="B33" s="219">
        <v>26521</v>
      </c>
    </row>
    <row r="34" spans="1:2">
      <c r="A34" s="4" t="s">
        <v>24</v>
      </c>
      <c r="B34" s="219">
        <v>27040</v>
      </c>
    </row>
    <row r="35" spans="1:2">
      <c r="A35" s="4" t="s">
        <v>21</v>
      </c>
      <c r="B35" s="219">
        <v>27431</v>
      </c>
    </row>
    <row r="36" spans="1:2">
      <c r="A36" s="4" t="s">
        <v>46</v>
      </c>
      <c r="B36" s="219">
        <v>27590</v>
      </c>
    </row>
    <row r="37" spans="1:2">
      <c r="A37" s="4" t="s">
        <v>30</v>
      </c>
      <c r="B37" s="219">
        <v>27795</v>
      </c>
    </row>
    <row r="38" spans="1:2">
      <c r="A38" s="4" t="s">
        <v>53</v>
      </c>
      <c r="B38" s="219">
        <v>28005</v>
      </c>
    </row>
    <row r="39" spans="1:2">
      <c r="A39" s="4" t="s">
        <v>57</v>
      </c>
      <c r="B39" s="219">
        <v>29736</v>
      </c>
    </row>
    <row r="40" spans="1:2">
      <c r="A40" s="4" t="s">
        <v>27</v>
      </c>
      <c r="B40" s="219">
        <v>29858</v>
      </c>
    </row>
    <row r="41" spans="1:2">
      <c r="A41" s="4" t="s">
        <v>55</v>
      </c>
      <c r="B41" s="219">
        <v>30194</v>
      </c>
    </row>
    <row r="42" spans="1:2">
      <c r="A42" s="4" t="s">
        <v>56</v>
      </c>
      <c r="B42" s="219">
        <v>31362</v>
      </c>
    </row>
    <row r="43" spans="1:2">
      <c r="A43" s="4" t="s">
        <v>42</v>
      </c>
      <c r="B43" s="219">
        <v>33262</v>
      </c>
    </row>
    <row r="44" spans="1:2">
      <c r="A44" s="4" t="s">
        <v>59</v>
      </c>
      <c r="B44" s="219">
        <v>33690</v>
      </c>
    </row>
    <row r="45" spans="1:2">
      <c r="A45" s="4" t="s">
        <v>45</v>
      </c>
      <c r="B45" s="219">
        <v>33866</v>
      </c>
    </row>
    <row r="46" spans="1:2">
      <c r="A46" s="4" t="s">
        <v>47</v>
      </c>
      <c r="B46" s="219">
        <v>34584</v>
      </c>
    </row>
    <row r="47" spans="1:2">
      <c r="A47" s="4" t="s">
        <v>48</v>
      </c>
      <c r="B47" s="219">
        <v>34779</v>
      </c>
    </row>
    <row r="48" spans="1:2">
      <c r="A48" s="4" t="s">
        <v>23</v>
      </c>
      <c r="B48" s="219">
        <v>37383</v>
      </c>
    </row>
    <row r="49" spans="1:2">
      <c r="A49" s="4" t="s">
        <v>52</v>
      </c>
      <c r="B49" s="219">
        <v>44749</v>
      </c>
    </row>
    <row r="50" spans="1:2">
      <c r="A50" s="5" t="s">
        <v>61</v>
      </c>
      <c r="B50" s="222">
        <v>52009</v>
      </c>
    </row>
  </sheetData>
  <pageMargins left="0.7" right="0.7" top="0.75" bottom="0.75" header="0.3" footer="0.3"/>
  <pageSetup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6C01-DEF1-48AC-8C45-AC8F8BCCCD98}">
  <dimension ref="A1:G40"/>
  <sheetViews>
    <sheetView workbookViewId="0"/>
  </sheetViews>
  <sheetFormatPr defaultRowHeight="14.5"/>
  <cols>
    <col min="1" max="1" width="13.54296875" customWidth="1"/>
    <col min="2" max="2" width="20" customWidth="1"/>
  </cols>
  <sheetData>
    <row r="1" spans="1:7">
      <c r="A1" s="1" t="s">
        <v>331</v>
      </c>
    </row>
    <row r="3" spans="1:7" ht="26.5">
      <c r="A3" s="224" t="s">
        <v>1</v>
      </c>
      <c r="B3" s="51" t="s">
        <v>215</v>
      </c>
    </row>
    <row r="4" spans="1:7">
      <c r="A4" s="228">
        <v>1990</v>
      </c>
      <c r="B4" s="229">
        <v>8101.0137772287526</v>
      </c>
      <c r="C4" s="225"/>
      <c r="D4" s="225"/>
      <c r="E4" s="225"/>
      <c r="F4" s="225"/>
      <c r="G4" s="225"/>
    </row>
    <row r="5" spans="1:7">
      <c r="A5" s="226">
        <v>1991</v>
      </c>
      <c r="B5" s="230">
        <v>8765.2884726464308</v>
      </c>
    </row>
    <row r="6" spans="1:7">
      <c r="A6" s="226">
        <v>1992</v>
      </c>
      <c r="B6" s="230">
        <v>8800.8356713241137</v>
      </c>
      <c r="C6" s="225"/>
      <c r="D6" s="225"/>
      <c r="E6" s="225"/>
      <c r="F6" s="225"/>
      <c r="G6" s="225"/>
    </row>
    <row r="7" spans="1:7">
      <c r="A7" s="226">
        <v>1993</v>
      </c>
      <c r="B7" s="230">
        <v>9575.5012176849759</v>
      </c>
      <c r="F7" s="225"/>
      <c r="G7" s="225"/>
    </row>
    <row r="8" spans="1:7">
      <c r="A8" s="226">
        <v>1994</v>
      </c>
      <c r="B8" s="230">
        <v>10482.280940473249</v>
      </c>
    </row>
    <row r="9" spans="1:7">
      <c r="A9" s="226">
        <v>1995</v>
      </c>
      <c r="B9" s="230">
        <v>12146.707639717411</v>
      </c>
    </row>
    <row r="10" spans="1:7">
      <c r="A10" s="226">
        <v>1996</v>
      </c>
      <c r="B10" s="230">
        <v>13120.152234106483</v>
      </c>
    </row>
    <row r="11" spans="1:7">
      <c r="A11" s="226">
        <v>1997</v>
      </c>
      <c r="B11" s="230">
        <v>15395.801283008308</v>
      </c>
    </row>
    <row r="12" spans="1:7">
      <c r="A12" s="226">
        <v>1998</v>
      </c>
      <c r="B12" s="230">
        <v>18749.907558646169</v>
      </c>
    </row>
    <row r="13" spans="1:7">
      <c r="A13" s="226">
        <v>1999</v>
      </c>
      <c r="B13" s="230">
        <v>21502.025554144839</v>
      </c>
    </row>
    <row r="14" spans="1:7">
      <c r="A14" s="226">
        <v>2000</v>
      </c>
      <c r="B14" s="230">
        <v>23989.743016306085</v>
      </c>
    </row>
    <row r="15" spans="1:7">
      <c r="A15" s="226">
        <v>2001</v>
      </c>
      <c r="B15" s="230">
        <v>28539.262651986879</v>
      </c>
    </row>
    <row r="16" spans="1:7">
      <c r="A16" s="226">
        <v>2002</v>
      </c>
      <c r="B16" s="230">
        <v>28619.179064293221</v>
      </c>
    </row>
    <row r="17" spans="1:7">
      <c r="A17" s="226">
        <v>2003</v>
      </c>
      <c r="B17" s="230">
        <v>27405.79324352173</v>
      </c>
    </row>
    <row r="18" spans="1:7">
      <c r="A18" s="226">
        <v>2004</v>
      </c>
      <c r="B18" s="230">
        <v>25153.26759258446</v>
      </c>
    </row>
    <row r="19" spans="1:7">
      <c r="A19" s="226">
        <v>2005</v>
      </c>
      <c r="B19" s="230">
        <v>25936.760757707438</v>
      </c>
    </row>
    <row r="20" spans="1:7">
      <c r="A20" s="226">
        <v>2006</v>
      </c>
      <c r="B20" s="230">
        <v>28179.959156750603</v>
      </c>
    </row>
    <row r="21" spans="1:7">
      <c r="A21" s="226">
        <v>2007</v>
      </c>
      <c r="B21" s="230">
        <v>31323.494889707537</v>
      </c>
    </row>
    <row r="22" spans="1:7">
      <c r="A22" s="226">
        <v>2008</v>
      </c>
      <c r="B22" s="230">
        <v>33637.264539404096</v>
      </c>
    </row>
    <row r="23" spans="1:7">
      <c r="A23" s="226">
        <v>2009</v>
      </c>
      <c r="B23" s="230">
        <v>35368.284667663364</v>
      </c>
    </row>
    <row r="24" spans="1:7">
      <c r="A24" s="226">
        <v>2010</v>
      </c>
      <c r="B24" s="230">
        <v>35367.984984665876</v>
      </c>
    </row>
    <row r="25" spans="1:7">
      <c r="A25" s="226">
        <v>2011</v>
      </c>
      <c r="B25" s="230">
        <v>34879.378538586803</v>
      </c>
    </row>
    <row r="26" spans="1:7">
      <c r="A26" s="226">
        <v>2012</v>
      </c>
      <c r="B26" s="230">
        <v>32605.692175481454</v>
      </c>
    </row>
    <row r="27" spans="1:7">
      <c r="A27" s="226">
        <v>2013</v>
      </c>
      <c r="B27" s="230">
        <v>30117.745207248361</v>
      </c>
    </row>
    <row r="28" spans="1:7">
      <c r="A28" s="226">
        <v>2014</v>
      </c>
      <c r="B28" s="230">
        <v>29344.694843268822</v>
      </c>
    </row>
    <row r="29" spans="1:7">
      <c r="A29" s="226">
        <v>2015</v>
      </c>
      <c r="B29" s="230">
        <v>28694.729997534796</v>
      </c>
    </row>
    <row r="30" spans="1:7">
      <c r="A30" s="226">
        <v>2016</v>
      </c>
      <c r="B30" s="230">
        <v>27600.116178488774</v>
      </c>
    </row>
    <row r="31" spans="1:7">
      <c r="A31" s="226">
        <v>2017</v>
      </c>
      <c r="B31" s="230">
        <v>27408.376888109553</v>
      </c>
      <c r="D31" s="225"/>
      <c r="E31" s="225"/>
      <c r="F31" s="225"/>
      <c r="G31" s="225"/>
    </row>
    <row r="32" spans="1:7">
      <c r="A32" s="226">
        <v>2018</v>
      </c>
      <c r="B32" s="230">
        <v>28865.712317674195</v>
      </c>
    </row>
    <row r="33" spans="1:2">
      <c r="A33" s="226">
        <v>2019</v>
      </c>
      <c r="B33" s="230">
        <v>29373.045394765209</v>
      </c>
    </row>
    <row r="34" spans="1:2">
      <c r="A34" s="226" t="s">
        <v>362</v>
      </c>
      <c r="B34" s="230">
        <v>30394.423558365062</v>
      </c>
    </row>
    <row r="35" spans="1:2" s="318" customFormat="1">
      <c r="A35" s="226" t="s">
        <v>353</v>
      </c>
      <c r="B35" s="230">
        <v>29672.197604885707</v>
      </c>
    </row>
    <row r="36" spans="1:2" s="318" customFormat="1">
      <c r="A36" s="226" t="s">
        <v>203</v>
      </c>
      <c r="B36" s="230">
        <v>30691.336326887722</v>
      </c>
    </row>
    <row r="37" spans="1:2" s="318" customFormat="1">
      <c r="A37" s="226" t="s">
        <v>332</v>
      </c>
      <c r="B37" s="230">
        <v>31338.616610021782</v>
      </c>
    </row>
    <row r="38" spans="1:2">
      <c r="A38" s="227" t="s">
        <v>333</v>
      </c>
      <c r="B38" s="231">
        <v>31935.930642608793</v>
      </c>
    </row>
    <row r="40" spans="1:2">
      <c r="A40" s="2" t="s">
        <v>152</v>
      </c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26"/>
  <sheetViews>
    <sheetView zoomScaleNormal="100" workbookViewId="0"/>
  </sheetViews>
  <sheetFormatPr defaultColWidth="9.1796875" defaultRowHeight="12.5"/>
  <cols>
    <col min="1" max="1" width="22.81640625" style="15" customWidth="1"/>
    <col min="2" max="2" width="31.453125" style="15" bestFit="1" customWidth="1"/>
    <col min="3" max="3" width="60" style="15" bestFit="1" customWidth="1"/>
    <col min="4" max="4" width="59.26953125" style="15" bestFit="1" customWidth="1"/>
    <col min="5" max="16384" width="9.1796875" style="15"/>
  </cols>
  <sheetData>
    <row r="1" spans="1:4" s="2" customFormat="1" ht="13">
      <c r="A1" s="1" t="s">
        <v>11</v>
      </c>
    </row>
    <row r="2" spans="1:4" s="2" customFormat="1"/>
    <row r="3" spans="1:4" s="2" customFormat="1" ht="13">
      <c r="A3" s="3" t="s">
        <v>154</v>
      </c>
      <c r="B3" s="17" t="s">
        <v>12</v>
      </c>
      <c r="C3" s="17" t="s">
        <v>10</v>
      </c>
      <c r="D3" s="16" t="s">
        <v>366</v>
      </c>
    </row>
    <row r="4" spans="1:4" s="2" customFormat="1">
      <c r="A4" s="18">
        <v>2001</v>
      </c>
      <c r="B4" s="33">
        <v>100</v>
      </c>
      <c r="C4" s="34">
        <v>100</v>
      </c>
      <c r="D4" s="35">
        <v>100</v>
      </c>
    </row>
    <row r="5" spans="1:4" s="2" customFormat="1">
      <c r="A5" s="18">
        <v>2002</v>
      </c>
      <c r="B5" s="33">
        <v>105</v>
      </c>
      <c r="C5" s="34">
        <v>108</v>
      </c>
      <c r="D5" s="35">
        <v>100</v>
      </c>
    </row>
    <row r="6" spans="1:4" s="2" customFormat="1">
      <c r="A6" s="18">
        <v>2003</v>
      </c>
      <c r="B6" s="33">
        <v>108</v>
      </c>
      <c r="C6" s="34">
        <v>115</v>
      </c>
      <c r="D6" s="35">
        <v>96</v>
      </c>
    </row>
    <row r="7" spans="1:4" s="2" customFormat="1">
      <c r="A7" s="18">
        <v>2004</v>
      </c>
      <c r="B7" s="33">
        <v>114</v>
      </c>
      <c r="C7" s="34">
        <v>122</v>
      </c>
      <c r="D7" s="35">
        <v>88</v>
      </c>
    </row>
    <row r="8" spans="1:4" s="2" customFormat="1">
      <c r="A8" s="19">
        <v>2005</v>
      </c>
      <c r="B8" s="33">
        <v>118</v>
      </c>
      <c r="C8" s="34">
        <v>131</v>
      </c>
      <c r="D8" s="20">
        <v>91</v>
      </c>
    </row>
    <row r="9" spans="1:4" s="2" customFormat="1">
      <c r="A9" s="18">
        <v>2006</v>
      </c>
      <c r="B9" s="33">
        <v>127</v>
      </c>
      <c r="C9" s="34">
        <v>137</v>
      </c>
      <c r="D9" s="20">
        <v>99</v>
      </c>
    </row>
    <row r="10" spans="1:4" s="2" customFormat="1">
      <c r="A10" s="18">
        <v>2007</v>
      </c>
      <c r="B10" s="33">
        <v>133</v>
      </c>
      <c r="C10" s="34">
        <v>143</v>
      </c>
      <c r="D10" s="20">
        <v>110</v>
      </c>
    </row>
    <row r="11" spans="1:4" s="2" customFormat="1">
      <c r="A11" s="19">
        <v>2008</v>
      </c>
      <c r="B11" s="33">
        <v>138</v>
      </c>
      <c r="C11" s="34">
        <v>153</v>
      </c>
      <c r="D11" s="20">
        <v>118</v>
      </c>
    </row>
    <row r="12" spans="1:4" s="2" customFormat="1">
      <c r="A12" s="18">
        <v>2009</v>
      </c>
      <c r="B12" s="33">
        <v>143</v>
      </c>
      <c r="C12" s="34">
        <v>158</v>
      </c>
      <c r="D12" s="20">
        <v>124</v>
      </c>
    </row>
    <row r="13" spans="1:4" s="2" customFormat="1">
      <c r="A13" s="18">
        <v>2010</v>
      </c>
      <c r="B13" s="33">
        <v>147</v>
      </c>
      <c r="C13" s="34">
        <v>157</v>
      </c>
      <c r="D13" s="20">
        <v>124</v>
      </c>
    </row>
    <row r="14" spans="1:4" s="2" customFormat="1">
      <c r="A14" s="19">
        <v>2011</v>
      </c>
      <c r="B14" s="33">
        <v>152</v>
      </c>
      <c r="C14" s="34">
        <v>157</v>
      </c>
      <c r="D14" s="20">
        <v>122</v>
      </c>
    </row>
    <row r="15" spans="1:4" s="2" customFormat="1">
      <c r="A15" s="18">
        <v>2012</v>
      </c>
      <c r="B15" s="33">
        <v>156</v>
      </c>
      <c r="C15" s="34">
        <v>156</v>
      </c>
      <c r="D15" s="20">
        <v>114</v>
      </c>
    </row>
    <row r="16" spans="1:4" s="2" customFormat="1">
      <c r="A16" s="18">
        <v>2013</v>
      </c>
      <c r="B16" s="33">
        <v>160</v>
      </c>
      <c r="C16" s="34">
        <v>158</v>
      </c>
      <c r="D16" s="20">
        <v>106</v>
      </c>
    </row>
    <row r="17" spans="1:4" s="2" customFormat="1">
      <c r="A17" s="18">
        <v>2014</v>
      </c>
      <c r="B17" s="33">
        <v>166</v>
      </c>
      <c r="C17" s="34">
        <v>163</v>
      </c>
      <c r="D17" s="20">
        <v>103</v>
      </c>
    </row>
    <row r="18" spans="1:4" s="2" customFormat="1">
      <c r="A18" s="19">
        <v>2015</v>
      </c>
      <c r="B18" s="33">
        <v>172</v>
      </c>
      <c r="C18" s="34">
        <v>159</v>
      </c>
      <c r="D18" s="20">
        <v>100</v>
      </c>
    </row>
    <row r="19" spans="1:4" s="2" customFormat="1">
      <c r="A19" s="18">
        <v>2016</v>
      </c>
      <c r="B19" s="33">
        <v>181</v>
      </c>
      <c r="C19" s="34">
        <v>165</v>
      </c>
      <c r="D19" s="20">
        <v>96</v>
      </c>
    </row>
    <row r="20" spans="1:4" s="2" customFormat="1">
      <c r="A20" s="18">
        <v>2017</v>
      </c>
      <c r="B20" s="33">
        <v>185</v>
      </c>
      <c r="C20" s="34">
        <v>171</v>
      </c>
      <c r="D20" s="20">
        <v>95</v>
      </c>
    </row>
    <row r="21" spans="1:4" s="2" customFormat="1">
      <c r="A21" s="18">
        <v>2018</v>
      </c>
      <c r="B21" s="33">
        <v>190</v>
      </c>
      <c r="C21" s="34">
        <v>173</v>
      </c>
      <c r="D21" s="20">
        <v>100</v>
      </c>
    </row>
    <row r="22" spans="1:4" s="2" customFormat="1">
      <c r="A22" s="18">
        <v>2019</v>
      </c>
      <c r="B22" s="33">
        <v>197</v>
      </c>
      <c r="C22" s="34">
        <v>177</v>
      </c>
      <c r="D22" s="20">
        <v>102</v>
      </c>
    </row>
    <row r="23" spans="1:4" s="2" customFormat="1">
      <c r="A23" s="18">
        <v>2020</v>
      </c>
      <c r="B23" s="33">
        <v>203</v>
      </c>
      <c r="C23" s="34">
        <v>172</v>
      </c>
      <c r="D23" s="20">
        <v>106</v>
      </c>
    </row>
    <row r="24" spans="1:4">
      <c r="A24" s="21">
        <v>2021</v>
      </c>
      <c r="B24" s="22">
        <v>205</v>
      </c>
      <c r="C24" s="23">
        <v>172</v>
      </c>
      <c r="D24" s="24">
        <v>104</v>
      </c>
    </row>
    <row r="26" spans="1:4">
      <c r="A26" s="2" t="s">
        <v>152</v>
      </c>
    </row>
  </sheetData>
  <pageMargins left="0.7" right="0.7" top="0.75" bottom="0.75" header="0.3" footer="0.3"/>
  <pageSetup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E4A63-CDE9-4887-924C-33EBAF427117}">
  <dimension ref="A1:E50"/>
  <sheetViews>
    <sheetView workbookViewId="0"/>
  </sheetViews>
  <sheetFormatPr defaultRowHeight="14.5"/>
  <cols>
    <col min="2" max="2" width="32.26953125" bestFit="1" customWidth="1"/>
  </cols>
  <sheetData>
    <row r="1" spans="1:5">
      <c r="A1" s="1" t="s">
        <v>212</v>
      </c>
    </row>
    <row r="2" spans="1:5">
      <c r="A2" s="1"/>
    </row>
    <row r="3" spans="1:5">
      <c r="A3" s="153" t="s">
        <v>13</v>
      </c>
      <c r="B3" s="141" t="s">
        <v>213</v>
      </c>
    </row>
    <row r="4" spans="1:5">
      <c r="A4" s="4" t="s">
        <v>54</v>
      </c>
      <c r="B4" s="215">
        <v>10266</v>
      </c>
      <c r="D4" s="1" t="s">
        <v>14</v>
      </c>
      <c r="E4" s="268">
        <v>25415</v>
      </c>
    </row>
    <row r="5" spans="1:5">
      <c r="A5" s="4" t="s">
        <v>19</v>
      </c>
      <c r="B5" s="215">
        <v>12636</v>
      </c>
    </row>
    <row r="6" spans="1:5">
      <c r="A6" s="4" t="s">
        <v>27</v>
      </c>
      <c r="B6" s="215">
        <v>13206</v>
      </c>
    </row>
    <row r="7" spans="1:5">
      <c r="A7" s="4" t="s">
        <v>23</v>
      </c>
      <c r="B7" s="215">
        <v>13523</v>
      </c>
    </row>
    <row r="8" spans="1:5">
      <c r="A8" s="4" t="s">
        <v>26</v>
      </c>
      <c r="B8" s="215">
        <v>16601</v>
      </c>
    </row>
    <row r="9" spans="1:5">
      <c r="A9" s="4" t="s">
        <v>21</v>
      </c>
      <c r="B9" s="215">
        <v>17795</v>
      </c>
    </row>
    <row r="10" spans="1:5">
      <c r="A10" s="4" t="s">
        <v>17</v>
      </c>
      <c r="B10" s="215">
        <v>18502</v>
      </c>
    </row>
    <row r="11" spans="1:5">
      <c r="A11" s="4" t="s">
        <v>46</v>
      </c>
      <c r="B11" s="215">
        <v>18590</v>
      </c>
    </row>
    <row r="12" spans="1:5">
      <c r="A12" s="4" t="s">
        <v>28</v>
      </c>
      <c r="B12" s="215">
        <v>18791</v>
      </c>
    </row>
    <row r="13" spans="1:5">
      <c r="A13" s="4" t="s">
        <v>22</v>
      </c>
      <c r="B13" s="215">
        <v>20209</v>
      </c>
    </row>
    <row r="14" spans="1:5">
      <c r="A14" s="4" t="s">
        <v>55</v>
      </c>
      <c r="B14" s="215">
        <v>20224</v>
      </c>
    </row>
    <row r="15" spans="1:5">
      <c r="A15" s="4" t="s">
        <v>31</v>
      </c>
      <c r="B15" s="215">
        <v>21248</v>
      </c>
    </row>
    <row r="16" spans="1:5">
      <c r="A16" s="4" t="s">
        <v>29</v>
      </c>
      <c r="B16" s="215">
        <v>21550</v>
      </c>
    </row>
    <row r="17" spans="1:2">
      <c r="A17" s="4" t="s">
        <v>39</v>
      </c>
      <c r="B17" s="215">
        <v>22286</v>
      </c>
    </row>
    <row r="18" spans="1:2">
      <c r="A18" s="4" t="s">
        <v>18</v>
      </c>
      <c r="B18" s="215">
        <v>22516</v>
      </c>
    </row>
    <row r="19" spans="1:2">
      <c r="A19" s="4" t="s">
        <v>45</v>
      </c>
      <c r="B19" s="215">
        <v>23453</v>
      </c>
    </row>
    <row r="20" spans="1:2">
      <c r="A20" s="4" t="s">
        <v>36</v>
      </c>
      <c r="B20" s="215">
        <v>23785</v>
      </c>
    </row>
    <row r="21" spans="1:2">
      <c r="A21" s="4" t="s">
        <v>40</v>
      </c>
      <c r="B21" s="215">
        <v>23823</v>
      </c>
    </row>
    <row r="22" spans="1:2">
      <c r="A22" s="4" t="s">
        <v>32</v>
      </c>
      <c r="B22" s="215">
        <v>23855</v>
      </c>
    </row>
    <row r="23" spans="1:2">
      <c r="A23" s="4" t="s">
        <v>53</v>
      </c>
      <c r="B23" s="215">
        <v>24018</v>
      </c>
    </row>
    <row r="24" spans="1:2">
      <c r="A24" s="4" t="s">
        <v>50</v>
      </c>
      <c r="B24" s="215">
        <v>24233</v>
      </c>
    </row>
    <row r="25" spans="1:2">
      <c r="A25" s="4" t="s">
        <v>33</v>
      </c>
      <c r="B25" s="215">
        <v>24317</v>
      </c>
    </row>
    <row r="26" spans="1:2">
      <c r="A26" s="4" t="s">
        <v>49</v>
      </c>
      <c r="B26" s="215">
        <v>24984</v>
      </c>
    </row>
    <row r="27" spans="1:2">
      <c r="A27" s="269" t="s">
        <v>48</v>
      </c>
      <c r="B27" s="216">
        <v>25415</v>
      </c>
    </row>
    <row r="28" spans="1:2">
      <c r="A28" s="4" t="s">
        <v>42</v>
      </c>
      <c r="B28" s="215">
        <v>25673</v>
      </c>
    </row>
    <row r="29" spans="1:2">
      <c r="A29" s="4" t="s">
        <v>61</v>
      </c>
      <c r="B29" s="216">
        <v>26122</v>
      </c>
    </row>
    <row r="30" spans="1:2">
      <c r="A30" s="4" t="s">
        <v>58</v>
      </c>
      <c r="B30" s="215">
        <v>26481</v>
      </c>
    </row>
    <row r="31" spans="1:2">
      <c r="A31" s="4" t="s">
        <v>44</v>
      </c>
      <c r="B31" s="215">
        <v>27210</v>
      </c>
    </row>
    <row r="32" spans="1:2">
      <c r="A32" s="4" t="s">
        <v>56</v>
      </c>
      <c r="B32" s="215">
        <v>27285</v>
      </c>
    </row>
    <row r="33" spans="1:2">
      <c r="A33" s="4" t="s">
        <v>16</v>
      </c>
      <c r="B33" s="215">
        <v>27290</v>
      </c>
    </row>
    <row r="34" spans="1:2">
      <c r="A34" s="4" t="s">
        <v>37</v>
      </c>
      <c r="B34" s="215">
        <v>27474</v>
      </c>
    </row>
    <row r="35" spans="1:2">
      <c r="A35" s="4" t="s">
        <v>25</v>
      </c>
      <c r="B35" s="215">
        <v>27477</v>
      </c>
    </row>
    <row r="36" spans="1:2">
      <c r="A36" s="4" t="s">
        <v>30</v>
      </c>
      <c r="B36" s="215">
        <v>27614</v>
      </c>
    </row>
    <row r="37" spans="1:2">
      <c r="A37" s="4" t="s">
        <v>20</v>
      </c>
      <c r="B37" s="215">
        <v>27859</v>
      </c>
    </row>
    <row r="38" spans="1:2">
      <c r="A38" s="38" t="s">
        <v>60</v>
      </c>
      <c r="B38" s="217">
        <v>27906</v>
      </c>
    </row>
    <row r="39" spans="1:2">
      <c r="A39" s="4" t="s">
        <v>15</v>
      </c>
      <c r="B39" s="215">
        <v>29339</v>
      </c>
    </row>
    <row r="40" spans="1:2">
      <c r="A40" s="4" t="s">
        <v>34</v>
      </c>
      <c r="B40" s="215">
        <v>30198</v>
      </c>
    </row>
    <row r="41" spans="1:2">
      <c r="A41" s="4" t="s">
        <v>24</v>
      </c>
      <c r="B41" s="215">
        <v>30294</v>
      </c>
    </row>
    <row r="42" spans="1:2">
      <c r="A42" s="4" t="s">
        <v>41</v>
      </c>
      <c r="B42" s="215">
        <v>30794</v>
      </c>
    </row>
    <row r="43" spans="1:2">
      <c r="A43" s="4" t="s">
        <v>51</v>
      </c>
      <c r="B43" s="215">
        <v>31160</v>
      </c>
    </row>
    <row r="44" spans="1:2">
      <c r="A44" s="4" t="s">
        <v>59</v>
      </c>
      <c r="B44" s="215">
        <v>31202</v>
      </c>
    </row>
    <row r="45" spans="1:2">
      <c r="A45" s="4" t="s">
        <v>47</v>
      </c>
      <c r="B45" s="215">
        <v>31356</v>
      </c>
    </row>
    <row r="46" spans="1:2">
      <c r="A46" s="4" t="s">
        <v>38</v>
      </c>
      <c r="B46" s="215">
        <v>31634</v>
      </c>
    </row>
    <row r="47" spans="1:2">
      <c r="A47" s="4" t="s">
        <v>43</v>
      </c>
      <c r="B47" s="215">
        <v>32351</v>
      </c>
    </row>
    <row r="48" spans="1:2">
      <c r="A48" s="4" t="s">
        <v>35</v>
      </c>
      <c r="B48" s="215">
        <v>33381</v>
      </c>
    </row>
    <row r="49" spans="1:2">
      <c r="A49" s="4" t="s">
        <v>57</v>
      </c>
      <c r="B49" s="215">
        <v>36767</v>
      </c>
    </row>
    <row r="50" spans="1:2">
      <c r="A50" s="5" t="s">
        <v>52</v>
      </c>
      <c r="B50" s="218">
        <v>45433</v>
      </c>
    </row>
  </sheetData>
  <pageMargins left="0.7" right="0.7" top="0.75" bottom="0.75" header="0.3" footer="0.3"/>
  <pageSetup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7F8C7-8DBC-4883-94FF-1A26707E34F4}">
  <dimension ref="A1:G15"/>
  <sheetViews>
    <sheetView workbookViewId="0"/>
  </sheetViews>
  <sheetFormatPr defaultColWidth="9.1796875" defaultRowHeight="12.5"/>
  <cols>
    <col min="1" max="1" width="22.54296875" style="2" customWidth="1"/>
    <col min="2" max="2" width="29.26953125" style="2" customWidth="1"/>
    <col min="3" max="3" width="27.7265625" style="2" customWidth="1"/>
    <col min="4" max="4" width="27.54296875" style="2" customWidth="1"/>
    <col min="5" max="16384" width="9.1796875" style="2"/>
  </cols>
  <sheetData>
    <row r="1" spans="1:7" ht="13">
      <c r="A1" s="278" t="s">
        <v>216</v>
      </c>
    </row>
    <row r="3" spans="1:7" ht="26">
      <c r="A3" s="275" t="s">
        <v>217</v>
      </c>
      <c r="B3" s="51" t="s">
        <v>334</v>
      </c>
      <c r="C3" s="51" t="s">
        <v>335</v>
      </c>
      <c r="D3" s="51" t="s">
        <v>336</v>
      </c>
    </row>
    <row r="4" spans="1:7">
      <c r="A4" s="6">
        <v>2012</v>
      </c>
      <c r="B4" s="321">
        <v>100</v>
      </c>
      <c r="C4" s="321">
        <v>100</v>
      </c>
      <c r="D4" s="321">
        <v>100</v>
      </c>
    </row>
    <row r="5" spans="1:7">
      <c r="A5" s="4">
        <v>2013</v>
      </c>
      <c r="B5" s="322">
        <v>96</v>
      </c>
      <c r="C5" s="322">
        <v>99</v>
      </c>
      <c r="D5" s="322">
        <v>95</v>
      </c>
      <c r="E5" s="324"/>
      <c r="F5" s="325"/>
      <c r="G5" s="324"/>
    </row>
    <row r="6" spans="1:7">
      <c r="A6" s="4">
        <v>2014</v>
      </c>
      <c r="B6" s="322">
        <v>100</v>
      </c>
      <c r="C6" s="322">
        <v>89</v>
      </c>
      <c r="D6" s="322">
        <v>89</v>
      </c>
    </row>
    <row r="7" spans="1:7">
      <c r="A7" s="4">
        <v>2015</v>
      </c>
      <c r="B7" s="322">
        <v>107</v>
      </c>
      <c r="C7" s="322">
        <v>77</v>
      </c>
      <c r="D7" s="322">
        <v>83</v>
      </c>
    </row>
    <row r="8" spans="1:7">
      <c r="A8" s="4">
        <v>2016</v>
      </c>
      <c r="B8" s="322">
        <v>104</v>
      </c>
      <c r="C8" s="322">
        <v>78</v>
      </c>
      <c r="D8" s="322">
        <v>81</v>
      </c>
    </row>
    <row r="9" spans="1:7">
      <c r="A9" s="4">
        <v>2017</v>
      </c>
      <c r="B9" s="322">
        <v>106</v>
      </c>
      <c r="C9" s="322">
        <v>76</v>
      </c>
      <c r="D9" s="322">
        <v>80</v>
      </c>
    </row>
    <row r="10" spans="1:7">
      <c r="A10" s="4">
        <v>2018</v>
      </c>
      <c r="B10" s="322">
        <v>108</v>
      </c>
      <c r="C10" s="322">
        <v>72</v>
      </c>
      <c r="D10" s="322">
        <v>78</v>
      </c>
    </row>
    <row r="11" spans="1:7">
      <c r="A11" s="4">
        <v>2019</v>
      </c>
      <c r="B11" s="322">
        <v>109</v>
      </c>
      <c r="C11" s="322">
        <v>68</v>
      </c>
      <c r="D11" s="322">
        <v>74</v>
      </c>
    </row>
    <row r="12" spans="1:7">
      <c r="A12" s="323" t="s">
        <v>362</v>
      </c>
      <c r="B12" s="322">
        <v>114</v>
      </c>
      <c r="C12" s="322">
        <v>72</v>
      </c>
      <c r="D12" s="322">
        <v>82</v>
      </c>
    </row>
    <row r="13" spans="1:7">
      <c r="A13" s="339" t="s">
        <v>353</v>
      </c>
      <c r="B13" s="340">
        <v>122</v>
      </c>
      <c r="C13" s="340">
        <v>69</v>
      </c>
      <c r="D13" s="340">
        <v>84</v>
      </c>
    </row>
    <row r="15" spans="1:7">
      <c r="A15" s="2" t="s">
        <v>152</v>
      </c>
    </row>
  </sheetData>
  <pageMargins left="0.7" right="0.7" top="0.75" bottom="0.75" header="0.3" footer="0.3"/>
  <pageSetup orientation="portrait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7DF12-65B9-4235-9215-2FA80CCE14F8}">
  <dimension ref="A1:B15"/>
  <sheetViews>
    <sheetView workbookViewId="0"/>
  </sheetViews>
  <sheetFormatPr defaultColWidth="9.1796875" defaultRowHeight="12.5"/>
  <cols>
    <col min="1" max="1" width="23.7265625" style="2" customWidth="1"/>
    <col min="2" max="2" width="28.6328125" style="2" customWidth="1"/>
    <col min="3" max="16384" width="9.1796875" style="2"/>
  </cols>
  <sheetData>
    <row r="1" spans="1:2" ht="13">
      <c r="A1" s="278" t="s">
        <v>218</v>
      </c>
    </row>
    <row r="3" spans="1:2" ht="13">
      <c r="A3" s="275" t="s">
        <v>217</v>
      </c>
      <c r="B3" s="282" t="s">
        <v>367</v>
      </c>
    </row>
    <row r="4" spans="1:2">
      <c r="A4" s="6">
        <v>2012</v>
      </c>
      <c r="B4" s="321">
        <v>100</v>
      </c>
    </row>
    <row r="5" spans="1:2">
      <c r="A5" s="4">
        <v>2013</v>
      </c>
      <c r="B5" s="322">
        <v>98.690366223521778</v>
      </c>
    </row>
    <row r="6" spans="1:2">
      <c r="A6" s="4">
        <v>2014</v>
      </c>
      <c r="B6" s="322">
        <v>84.804650446504311</v>
      </c>
    </row>
    <row r="7" spans="1:2">
      <c r="A7" s="4">
        <v>2015</v>
      </c>
      <c r="B7" s="322">
        <v>63</v>
      </c>
    </row>
    <row r="8" spans="1:2">
      <c r="A8" s="4">
        <v>2016</v>
      </c>
      <c r="B8" s="322">
        <v>40.033048742645569</v>
      </c>
    </row>
    <row r="9" spans="1:2">
      <c r="A9" s="4">
        <v>2017</v>
      </c>
      <c r="B9" s="322">
        <v>29.527839428773984</v>
      </c>
    </row>
    <row r="10" spans="1:2">
      <c r="A10" s="4">
        <v>2018</v>
      </c>
      <c r="B10" s="322">
        <v>19.715387398603848</v>
      </c>
    </row>
    <row r="11" spans="1:2">
      <c r="A11" s="4">
        <v>2019</v>
      </c>
      <c r="B11" s="322">
        <v>15.887590681799322</v>
      </c>
    </row>
    <row r="12" spans="1:2">
      <c r="A12" s="323" t="s">
        <v>362</v>
      </c>
      <c r="B12" s="322">
        <v>17</v>
      </c>
    </row>
    <row r="13" spans="1:2">
      <c r="A13" s="339" t="s">
        <v>353</v>
      </c>
      <c r="B13" s="340">
        <v>15.540665827237527</v>
      </c>
    </row>
    <row r="15" spans="1:2">
      <c r="A15" s="2" t="s">
        <v>152</v>
      </c>
    </row>
  </sheetData>
  <pageMargins left="0.7" right="0.7" top="0.75" bottom="0.75" header="0.3" footer="0.3"/>
  <pageSetup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D6390-2FF7-4D37-BAB5-AE95C59E794A}">
  <dimension ref="A1:E12"/>
  <sheetViews>
    <sheetView workbookViewId="0"/>
  </sheetViews>
  <sheetFormatPr defaultColWidth="9.1796875" defaultRowHeight="12.5"/>
  <cols>
    <col min="1" max="1" width="37" style="2" bestFit="1" customWidth="1"/>
    <col min="2" max="2" width="28.81640625" style="2" bestFit="1" customWidth="1"/>
    <col min="3" max="16384" width="9.1796875" style="2"/>
  </cols>
  <sheetData>
    <row r="1" spans="1:5" ht="13">
      <c r="A1" s="299" t="s">
        <v>337</v>
      </c>
      <c r="B1" s="299"/>
      <c r="C1" s="299"/>
      <c r="D1" s="299"/>
      <c r="E1" s="299"/>
    </row>
    <row r="3" spans="1:5" ht="13">
      <c r="A3" s="275" t="s">
        <v>339</v>
      </c>
      <c r="B3" s="275" t="s">
        <v>338</v>
      </c>
    </row>
    <row r="4" spans="1:5">
      <c r="A4" s="6">
        <v>2013</v>
      </c>
      <c r="B4" s="6">
        <v>100</v>
      </c>
    </row>
    <row r="5" spans="1:5">
      <c r="A5" s="4">
        <v>2014</v>
      </c>
      <c r="B5" s="4">
        <v>113</v>
      </c>
    </row>
    <row r="6" spans="1:5">
      <c r="A6" s="4">
        <v>2015</v>
      </c>
      <c r="B6" s="4">
        <v>110</v>
      </c>
    </row>
    <row r="7" spans="1:5">
      <c r="A7" s="4">
        <v>2016</v>
      </c>
      <c r="B7" s="4">
        <v>116</v>
      </c>
    </row>
    <row r="8" spans="1:5">
      <c r="A8" s="4">
        <v>2017</v>
      </c>
      <c r="B8" s="4">
        <v>100</v>
      </c>
    </row>
    <row r="9" spans="1:5">
      <c r="A9" s="4">
        <v>2018</v>
      </c>
      <c r="B9" s="4">
        <v>97</v>
      </c>
    </row>
    <row r="10" spans="1:5">
      <c r="A10" s="4">
        <v>2019</v>
      </c>
      <c r="B10" s="4">
        <v>95</v>
      </c>
    </row>
    <row r="11" spans="1:5">
      <c r="A11" s="4">
        <v>2020</v>
      </c>
      <c r="B11" s="4">
        <v>106</v>
      </c>
    </row>
    <row r="12" spans="1:5">
      <c r="A12" s="5" t="s">
        <v>354</v>
      </c>
      <c r="B12" s="5">
        <v>144</v>
      </c>
    </row>
  </sheetData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180C2-4FF6-4C74-B929-96CAE4B31155}">
  <dimension ref="A1:F50"/>
  <sheetViews>
    <sheetView workbookViewId="0"/>
  </sheetViews>
  <sheetFormatPr defaultRowHeight="14.5"/>
  <cols>
    <col min="1" max="1" width="15" customWidth="1"/>
    <col min="2" max="2" width="32.26953125" bestFit="1" customWidth="1"/>
  </cols>
  <sheetData>
    <row r="1" spans="1:6">
      <c r="A1" s="1" t="s">
        <v>219</v>
      </c>
    </row>
    <row r="2" spans="1:6">
      <c r="A2" s="1"/>
    </row>
    <row r="3" spans="1:6" ht="26.5">
      <c r="A3" s="224" t="s">
        <v>13</v>
      </c>
      <c r="B3" s="51" t="s">
        <v>220</v>
      </c>
    </row>
    <row r="4" spans="1:6">
      <c r="A4" s="232" t="s">
        <v>15</v>
      </c>
      <c r="B4" s="341">
        <v>0.90900000000000003</v>
      </c>
      <c r="C4" s="236"/>
      <c r="D4" s="1" t="s">
        <v>14</v>
      </c>
      <c r="E4" s="273">
        <v>0.75</v>
      </c>
      <c r="F4" s="236"/>
    </row>
    <row r="5" spans="1:6">
      <c r="A5" s="233" t="s">
        <v>34</v>
      </c>
      <c r="B5" s="342">
        <v>0.86799999999999999</v>
      </c>
      <c r="D5" s="223"/>
      <c r="E5" s="223"/>
      <c r="F5" s="223"/>
    </row>
    <row r="6" spans="1:6">
      <c r="A6" s="233" t="s">
        <v>39</v>
      </c>
      <c r="B6" s="342">
        <v>0.83299999999999996</v>
      </c>
    </row>
    <row r="7" spans="1:6">
      <c r="A7" s="233" t="s">
        <v>22</v>
      </c>
      <c r="B7" s="342">
        <v>0.81699999999999995</v>
      </c>
    </row>
    <row r="8" spans="1:6">
      <c r="A8" s="233" t="s">
        <v>51</v>
      </c>
      <c r="B8" s="342">
        <v>0.81699999999999995</v>
      </c>
    </row>
    <row r="9" spans="1:6">
      <c r="A9" s="233" t="s">
        <v>42</v>
      </c>
      <c r="B9" s="342">
        <v>0.80700000000000005</v>
      </c>
    </row>
    <row r="10" spans="1:6">
      <c r="A10" s="233" t="s">
        <v>45</v>
      </c>
      <c r="B10" s="342">
        <v>0.80300000000000005</v>
      </c>
    </row>
    <row r="11" spans="1:6">
      <c r="A11" s="233" t="s">
        <v>29</v>
      </c>
      <c r="B11" s="342">
        <v>0.80100000000000005</v>
      </c>
    </row>
    <row r="12" spans="1:6">
      <c r="A12" s="233" t="s">
        <v>43</v>
      </c>
      <c r="B12" s="342">
        <v>0.79100000000000004</v>
      </c>
    </row>
    <row r="13" spans="1:6">
      <c r="A13" s="233" t="s">
        <v>28</v>
      </c>
      <c r="B13" s="342">
        <v>0.78700000000000003</v>
      </c>
    </row>
    <row r="14" spans="1:6">
      <c r="A14" s="233" t="s">
        <v>16</v>
      </c>
      <c r="B14" s="342">
        <v>0.78600000000000003</v>
      </c>
    </row>
    <row r="15" spans="1:6">
      <c r="A15" s="233" t="s">
        <v>19</v>
      </c>
      <c r="B15" s="342">
        <v>0.78100000000000003</v>
      </c>
    </row>
    <row r="16" spans="1:6">
      <c r="A16" s="233" t="s">
        <v>32</v>
      </c>
      <c r="B16" s="342">
        <v>0.78100000000000003</v>
      </c>
    </row>
    <row r="17" spans="1:2">
      <c r="A17" s="233" t="s">
        <v>47</v>
      </c>
      <c r="B17" s="342">
        <v>0.77700000000000002</v>
      </c>
    </row>
    <row r="18" spans="1:2">
      <c r="A18" s="233" t="s">
        <v>37</v>
      </c>
      <c r="B18" s="342">
        <v>0.77300000000000002</v>
      </c>
    </row>
    <row r="19" spans="1:2">
      <c r="A19" s="233" t="s">
        <v>44</v>
      </c>
      <c r="B19" s="342">
        <v>0.76600000000000001</v>
      </c>
    </row>
    <row r="20" spans="1:2">
      <c r="A20" s="233" t="s">
        <v>24</v>
      </c>
      <c r="B20" s="342">
        <v>0.76600000000000001</v>
      </c>
    </row>
    <row r="21" spans="1:2">
      <c r="A21" s="233" t="s">
        <v>56</v>
      </c>
      <c r="B21" s="342">
        <v>0.76300000000000001</v>
      </c>
    </row>
    <row r="22" spans="1:2">
      <c r="A22" s="233" t="s">
        <v>18</v>
      </c>
      <c r="B22" s="342">
        <v>0.76200000000000001</v>
      </c>
    </row>
    <row r="23" spans="1:2">
      <c r="A23" s="233" t="s">
        <v>25</v>
      </c>
      <c r="B23" s="342">
        <v>0.75900000000000001</v>
      </c>
    </row>
    <row r="24" spans="1:2">
      <c r="A24" s="233" t="s">
        <v>27</v>
      </c>
      <c r="B24" s="342">
        <v>0.75800000000000001</v>
      </c>
    </row>
    <row r="25" spans="1:2">
      <c r="A25" s="233" t="s">
        <v>31</v>
      </c>
      <c r="B25" s="342">
        <v>0.755</v>
      </c>
    </row>
    <row r="26" spans="1:2">
      <c r="A26" s="233" t="s">
        <v>38</v>
      </c>
      <c r="B26" s="342">
        <v>0.754</v>
      </c>
    </row>
    <row r="27" spans="1:2">
      <c r="A27" s="233" t="s">
        <v>53</v>
      </c>
      <c r="B27" s="342">
        <v>0.746</v>
      </c>
    </row>
    <row r="28" spans="1:2">
      <c r="A28" s="233" t="s">
        <v>20</v>
      </c>
      <c r="B28" s="342">
        <v>0.74</v>
      </c>
    </row>
    <row r="29" spans="1:2">
      <c r="A29" s="233" t="s">
        <v>40</v>
      </c>
      <c r="B29" s="342">
        <v>0.73699999999999999</v>
      </c>
    </row>
    <row r="30" spans="1:2">
      <c r="A30" s="233" t="s">
        <v>54</v>
      </c>
      <c r="B30" s="342">
        <v>0.73599999999999999</v>
      </c>
    </row>
    <row r="31" spans="1:2">
      <c r="A31" s="233" t="s">
        <v>46</v>
      </c>
      <c r="B31" s="342">
        <v>0.73499999999999999</v>
      </c>
    </row>
    <row r="32" spans="1:2">
      <c r="A32" s="233" t="s">
        <v>41</v>
      </c>
      <c r="B32" s="342">
        <v>0.73399999999999999</v>
      </c>
    </row>
    <row r="33" spans="1:2">
      <c r="A33" s="233" t="s">
        <v>33</v>
      </c>
      <c r="B33" s="342">
        <v>0.72699999999999998</v>
      </c>
    </row>
    <row r="34" spans="1:2">
      <c r="A34" s="233" t="s">
        <v>52</v>
      </c>
      <c r="B34" s="342">
        <v>0.72299999999999998</v>
      </c>
    </row>
    <row r="35" spans="1:2">
      <c r="A35" s="233" t="s">
        <v>48</v>
      </c>
      <c r="B35" s="342">
        <v>0.7</v>
      </c>
    </row>
    <row r="36" spans="1:2">
      <c r="A36" s="233" t="s">
        <v>58</v>
      </c>
      <c r="B36" s="342">
        <v>0.69599999999999995</v>
      </c>
    </row>
    <row r="37" spans="1:2">
      <c r="A37" s="233" t="s">
        <v>49</v>
      </c>
      <c r="B37" s="342">
        <v>0.69599999999999995</v>
      </c>
    </row>
    <row r="38" spans="1:2">
      <c r="A38" s="233" t="s">
        <v>55</v>
      </c>
      <c r="B38" s="342">
        <v>0.69399999999999995</v>
      </c>
    </row>
    <row r="39" spans="1:2">
      <c r="A39" s="233" t="s">
        <v>35</v>
      </c>
      <c r="B39" s="342">
        <v>0.68799999999999994</v>
      </c>
    </row>
    <row r="40" spans="1:2">
      <c r="A40" s="233" t="s">
        <v>21</v>
      </c>
      <c r="B40" s="342">
        <v>0.68700000000000006</v>
      </c>
    </row>
    <row r="41" spans="1:2">
      <c r="A41" s="233" t="s">
        <v>57</v>
      </c>
      <c r="B41" s="342">
        <v>0.67600000000000005</v>
      </c>
    </row>
    <row r="42" spans="1:2">
      <c r="A42" s="233" t="s">
        <v>30</v>
      </c>
      <c r="B42" s="342">
        <v>0.66200000000000003</v>
      </c>
    </row>
    <row r="43" spans="1:2">
      <c r="A43" s="233" t="s">
        <v>36</v>
      </c>
      <c r="B43" s="342">
        <v>0.66</v>
      </c>
    </row>
    <row r="44" spans="1:2">
      <c r="A44" s="233" t="s">
        <v>59</v>
      </c>
      <c r="B44" s="342">
        <v>0.66</v>
      </c>
    </row>
    <row r="45" spans="1:2">
      <c r="A45" s="233" t="s">
        <v>23</v>
      </c>
      <c r="B45" s="342">
        <v>0.63800000000000001</v>
      </c>
    </row>
    <row r="46" spans="1:2">
      <c r="A46" s="233" t="s">
        <v>50</v>
      </c>
      <c r="B46" s="342">
        <v>0.61899999999999999</v>
      </c>
    </row>
    <row r="47" spans="1:2">
      <c r="A47" s="233" t="s">
        <v>26</v>
      </c>
      <c r="B47" s="342">
        <v>0.61299999999999999</v>
      </c>
    </row>
    <row r="48" spans="1:2">
      <c r="A48" s="233" t="s">
        <v>61</v>
      </c>
      <c r="B48" s="342">
        <v>0.55200000000000005</v>
      </c>
    </row>
    <row r="49" spans="1:2">
      <c r="A49" s="271" t="s">
        <v>221</v>
      </c>
      <c r="B49" s="343">
        <v>0.38</v>
      </c>
    </row>
    <row r="50" spans="1:2">
      <c r="A50" s="270" t="s">
        <v>340</v>
      </c>
      <c r="B50" s="344">
        <v>0.497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workbookViewId="0"/>
  </sheetViews>
  <sheetFormatPr defaultColWidth="8.7265625" defaultRowHeight="12.5"/>
  <cols>
    <col min="1" max="1" width="24.453125" style="2" customWidth="1"/>
    <col min="2" max="2" width="11.54296875" style="2" customWidth="1"/>
    <col min="3" max="3" width="11.7265625" style="2" customWidth="1"/>
    <col min="4" max="4" width="12.1796875" style="2" customWidth="1"/>
    <col min="5" max="5" width="10.453125" style="2" customWidth="1"/>
    <col min="6" max="16384" width="8.7265625" style="2"/>
  </cols>
  <sheetData>
    <row r="1" spans="1:5" ht="13">
      <c r="A1" s="1" t="s">
        <v>245</v>
      </c>
    </row>
    <row r="2" spans="1:5" ht="13">
      <c r="A2" s="1"/>
    </row>
    <row r="3" spans="1:5" s="1" customFormat="1" ht="52">
      <c r="A3" s="111"/>
      <c r="B3" s="115" t="s">
        <v>110</v>
      </c>
      <c r="C3" s="115" t="s">
        <v>111</v>
      </c>
      <c r="D3" s="115" t="s">
        <v>112</v>
      </c>
      <c r="E3" s="115" t="s">
        <v>113</v>
      </c>
    </row>
    <row r="4" spans="1:5" ht="13">
      <c r="A4" s="111" t="s">
        <v>107</v>
      </c>
      <c r="B4" s="114">
        <v>-0.20141000000000001</v>
      </c>
      <c r="C4" s="114">
        <v>-1.447E-2</v>
      </c>
      <c r="D4" s="114">
        <v>0.11836000000000001</v>
      </c>
      <c r="E4" s="114">
        <v>-0.11617</v>
      </c>
    </row>
    <row r="5" spans="1:5" ht="13">
      <c r="A5" s="111" t="s">
        <v>114</v>
      </c>
      <c r="B5" s="114">
        <v>-4.9829999999999999E-2</v>
      </c>
      <c r="C5" s="114">
        <v>-6.0749999999999998E-2</v>
      </c>
      <c r="D5" s="114">
        <v>-0.10674</v>
      </c>
      <c r="E5" s="114">
        <v>-0.13488</v>
      </c>
    </row>
    <row r="6" spans="1:5" ht="13">
      <c r="A6" s="111" t="s">
        <v>115</v>
      </c>
      <c r="B6" s="114">
        <v>5.5854000000000001E-2</v>
      </c>
      <c r="C6" s="114">
        <v>0.120908</v>
      </c>
      <c r="D6" s="114">
        <v>0.38626899999999997</v>
      </c>
      <c r="E6" s="114">
        <v>4.9589999999999999E-3</v>
      </c>
    </row>
    <row r="7" spans="1:5" ht="13">
      <c r="A7" s="111" t="s">
        <v>116</v>
      </c>
      <c r="B7" s="114">
        <v>-0.15229999999999999</v>
      </c>
      <c r="C7" s="114">
        <v>0.64497199999999999</v>
      </c>
      <c r="D7" s="114">
        <v>0.10650800000000001</v>
      </c>
      <c r="E7" s="114">
        <v>0.19863500000000001</v>
      </c>
    </row>
    <row r="8" spans="1:5" ht="13">
      <c r="A8" s="111" t="s">
        <v>109</v>
      </c>
      <c r="B8" s="114">
        <v>-0.13655</v>
      </c>
      <c r="C8" s="114">
        <v>0.110442</v>
      </c>
      <c r="D8" s="114">
        <v>0.13045000000000001</v>
      </c>
      <c r="E8" s="114">
        <v>5.3987E-2</v>
      </c>
    </row>
  </sheetData>
  <pageMargins left="0.7" right="0.7" top="0.75" bottom="0.75" header="0.3" footer="0.3"/>
  <pageSetup orientation="portrait" horizontalDpi="1200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77186-AE5D-491E-9642-6EA7502AB30A}">
  <dimension ref="A1:F5"/>
  <sheetViews>
    <sheetView workbookViewId="0"/>
  </sheetViews>
  <sheetFormatPr defaultRowHeight="14.5"/>
  <cols>
    <col min="1" max="1" width="12.54296875" customWidth="1"/>
    <col min="6" max="6" width="10" bestFit="1" customWidth="1"/>
  </cols>
  <sheetData>
    <row r="1" spans="1:6">
      <c r="A1" s="1" t="s">
        <v>222</v>
      </c>
    </row>
    <row r="3" spans="1:6" ht="39.5">
      <c r="B3" s="237" t="s">
        <v>223</v>
      </c>
      <c r="C3" s="237" t="s">
        <v>224</v>
      </c>
      <c r="D3" s="237" t="s">
        <v>225</v>
      </c>
      <c r="E3" s="237" t="s">
        <v>226</v>
      </c>
      <c r="F3" s="237" t="s">
        <v>227</v>
      </c>
    </row>
    <row r="4" spans="1:6">
      <c r="A4" s="238" t="s">
        <v>228</v>
      </c>
      <c r="B4" s="239">
        <v>0.14287778117390823</v>
      </c>
      <c r="C4" s="240">
        <v>0.19</v>
      </c>
      <c r="D4" s="240">
        <v>0.3</v>
      </c>
      <c r="E4" s="240">
        <v>0.12</v>
      </c>
      <c r="F4" s="241">
        <v>0.25</v>
      </c>
    </row>
    <row r="5" spans="1:6">
      <c r="A5" s="242" t="s">
        <v>229</v>
      </c>
      <c r="B5" s="243">
        <v>0.36</v>
      </c>
      <c r="C5" s="243">
        <v>0.3</v>
      </c>
      <c r="D5" s="243">
        <v>0.15</v>
      </c>
      <c r="E5" s="243">
        <v>0.04</v>
      </c>
      <c r="F5" s="244">
        <v>0.15</v>
      </c>
    </row>
  </sheetData>
  <pageMargins left="0.7" right="0.7" top="0.75" bottom="0.75" header="0.3" footer="0.3"/>
  <pageSetup orientation="portrait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99D73-29A4-4304-9C44-883122208ACD}">
  <dimension ref="A1:F17"/>
  <sheetViews>
    <sheetView workbookViewId="0"/>
  </sheetViews>
  <sheetFormatPr defaultRowHeight="14.5"/>
  <cols>
    <col min="2" max="2" width="26.26953125" customWidth="1"/>
  </cols>
  <sheetData>
    <row r="1" spans="1:6">
      <c r="A1" s="1" t="s">
        <v>230</v>
      </c>
    </row>
    <row r="2" spans="1:6">
      <c r="A2" s="1"/>
    </row>
    <row r="3" spans="1:6" ht="26.5">
      <c r="A3" s="224" t="s">
        <v>13</v>
      </c>
      <c r="B3" s="51" t="s">
        <v>231</v>
      </c>
    </row>
    <row r="4" spans="1:6">
      <c r="A4" s="245" t="s">
        <v>22</v>
      </c>
      <c r="B4" s="245">
        <v>6.1913696060037597E-2</v>
      </c>
      <c r="D4" s="1" t="s">
        <v>14</v>
      </c>
      <c r="E4" s="273">
        <f>MEDIAN(B4:B17)</f>
        <v>0.10669084315503174</v>
      </c>
      <c r="F4" s="246"/>
    </row>
    <row r="5" spans="1:6">
      <c r="A5" s="247" t="s">
        <v>36</v>
      </c>
      <c r="B5" s="247">
        <v>7.4074074074074181E-2</v>
      </c>
      <c r="D5" s="248"/>
      <c r="E5" s="246"/>
      <c r="F5" s="246"/>
    </row>
    <row r="6" spans="1:6">
      <c r="A6" s="247" t="s">
        <v>25</v>
      </c>
      <c r="B6" s="247">
        <v>7.663896583564167E-2</v>
      </c>
    </row>
    <row r="7" spans="1:6">
      <c r="A7" s="247" t="s">
        <v>30</v>
      </c>
      <c r="B7" s="247">
        <v>8.9253187613843377E-2</v>
      </c>
    </row>
    <row r="8" spans="1:6">
      <c r="A8" s="247" t="s">
        <v>27</v>
      </c>
      <c r="B8" s="247">
        <v>8.9367962647916133E-2</v>
      </c>
    </row>
    <row r="9" spans="1:6">
      <c r="A9" s="247" t="s">
        <v>43</v>
      </c>
      <c r="B9" s="247">
        <v>9.2558983666061745E-2</v>
      </c>
    </row>
    <row r="10" spans="1:6">
      <c r="A10" s="247" t="s">
        <v>19</v>
      </c>
      <c r="B10" s="247">
        <v>9.3381686310063494E-2</v>
      </c>
    </row>
    <row r="11" spans="1:6">
      <c r="A11" s="247" t="s">
        <v>47</v>
      </c>
      <c r="B11" s="247">
        <v>0.12</v>
      </c>
    </row>
    <row r="12" spans="1:6">
      <c r="A12" s="247" t="s">
        <v>56</v>
      </c>
      <c r="B12" s="247">
        <v>0.12891986062717764</v>
      </c>
    </row>
    <row r="13" spans="1:6">
      <c r="A13" s="247" t="s">
        <v>42</v>
      </c>
      <c r="B13" s="247">
        <v>0.13344887348353551</v>
      </c>
    </row>
    <row r="14" spans="1:6">
      <c r="A14" s="247" t="s">
        <v>21</v>
      </c>
      <c r="B14" s="247">
        <v>0.13494809688581311</v>
      </c>
    </row>
    <row r="15" spans="1:6">
      <c r="A15" s="247" t="s">
        <v>18</v>
      </c>
      <c r="B15" s="247">
        <v>0.15038232795242146</v>
      </c>
    </row>
    <row r="16" spans="1:6">
      <c r="A16" s="247" t="s">
        <v>29</v>
      </c>
      <c r="B16" s="247">
        <v>0.16177703269069577</v>
      </c>
    </row>
    <row r="17" spans="1:2">
      <c r="A17" s="272" t="s">
        <v>60</v>
      </c>
      <c r="B17" s="272">
        <v>0.21813917122752147</v>
      </c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CB270-0604-4AE7-82ED-DD91F6BBAAA7}">
  <dimension ref="A1:Q17"/>
  <sheetViews>
    <sheetView workbookViewId="0"/>
  </sheetViews>
  <sheetFormatPr defaultRowHeight="14.5"/>
  <cols>
    <col min="2" max="2" width="22.1796875" customWidth="1"/>
  </cols>
  <sheetData>
    <row r="1" spans="1:17">
      <c r="A1" s="1" t="s">
        <v>243</v>
      </c>
    </row>
    <row r="2" spans="1:17">
      <c r="A2" s="1"/>
    </row>
    <row r="3" spans="1:17" ht="39.5">
      <c r="A3" s="224" t="s">
        <v>13</v>
      </c>
      <c r="B3" s="51" t="s">
        <v>232</v>
      </c>
    </row>
    <row r="4" spans="1:17">
      <c r="A4" s="232" t="s">
        <v>29</v>
      </c>
      <c r="B4" s="245">
        <v>1.7000000000000015E-2</v>
      </c>
      <c r="D4" s="1" t="s">
        <v>14</v>
      </c>
      <c r="E4" s="331">
        <f>MEDIAN(B4:B17)</f>
        <v>4.7047379273133683E-2</v>
      </c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7">
      <c r="A5" s="233" t="s">
        <v>56</v>
      </c>
      <c r="B5" s="247">
        <v>2.4000000000000021E-2</v>
      </c>
      <c r="D5" s="251"/>
      <c r="E5" s="252"/>
      <c r="F5" s="252"/>
      <c r="G5" s="252"/>
      <c r="H5" s="251"/>
      <c r="I5" s="251"/>
      <c r="J5" s="252"/>
      <c r="K5" s="252"/>
      <c r="L5" s="252"/>
      <c r="M5" s="252"/>
      <c r="N5" s="251"/>
      <c r="O5" s="252"/>
      <c r="P5" s="252"/>
      <c r="Q5" s="252"/>
    </row>
    <row r="6" spans="1:17">
      <c r="A6" s="233" t="s">
        <v>43</v>
      </c>
      <c r="B6" s="247">
        <v>2.7000000000000024E-2</v>
      </c>
    </row>
    <row r="7" spans="1:17">
      <c r="A7" s="233" t="s">
        <v>18</v>
      </c>
      <c r="B7" s="247">
        <v>3.7000000000000033E-2</v>
      </c>
    </row>
    <row r="8" spans="1:17">
      <c r="A8" s="233" t="s">
        <v>22</v>
      </c>
      <c r="B8" s="247">
        <v>3.8000000000000034E-2</v>
      </c>
    </row>
    <row r="9" spans="1:17">
      <c r="A9" s="233" t="s">
        <v>36</v>
      </c>
      <c r="B9" s="247">
        <v>4.2000000000000037E-2</v>
      </c>
    </row>
    <row r="10" spans="1:17">
      <c r="A10" s="233" t="s">
        <v>27</v>
      </c>
      <c r="B10" s="247">
        <v>4.500000000000004E-2</v>
      </c>
    </row>
    <row r="11" spans="1:17">
      <c r="A11" s="233" t="s">
        <v>19</v>
      </c>
      <c r="B11" s="247">
        <v>4.9094758546267325E-2</v>
      </c>
    </row>
    <row r="12" spans="1:17">
      <c r="A12" s="233" t="s">
        <v>47</v>
      </c>
      <c r="B12" s="247">
        <v>0.05</v>
      </c>
    </row>
    <row r="13" spans="1:17">
      <c r="A13" s="233" t="s">
        <v>21</v>
      </c>
      <c r="B13" s="247">
        <v>5.0217104021144002E-2</v>
      </c>
    </row>
    <row r="14" spans="1:17">
      <c r="A14" s="233" t="s">
        <v>25</v>
      </c>
      <c r="B14" s="247">
        <v>5.5000000000000049E-2</v>
      </c>
    </row>
    <row r="15" spans="1:17">
      <c r="A15" s="233" t="s">
        <v>42</v>
      </c>
      <c r="B15" s="247">
        <v>6.6999999999999948E-2</v>
      </c>
    </row>
    <row r="16" spans="1:17">
      <c r="A16" s="233" t="s">
        <v>30</v>
      </c>
      <c r="B16" s="247">
        <v>7.3999999999999955E-2</v>
      </c>
    </row>
    <row r="17" spans="1:2">
      <c r="A17" s="270" t="s">
        <v>60</v>
      </c>
      <c r="B17" s="272">
        <v>0.13</v>
      </c>
    </row>
  </sheetData>
  <pageMargins left="0.7" right="0.7" top="0.75" bottom="0.75" header="0.3" footer="0.3"/>
  <pageSetup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6292-D081-4C20-B539-EF823BD0F29F}">
  <dimension ref="A1:Y26"/>
  <sheetViews>
    <sheetView workbookViewId="0"/>
  </sheetViews>
  <sheetFormatPr defaultRowHeight="14.5"/>
  <cols>
    <col min="2" max="2" width="33.453125" customWidth="1"/>
  </cols>
  <sheetData>
    <row r="1" spans="1:25">
      <c r="A1" s="1" t="s">
        <v>233</v>
      </c>
    </row>
    <row r="3" spans="1:25" ht="26.5">
      <c r="A3" s="235" t="s">
        <v>0</v>
      </c>
      <c r="B3" s="51" t="s">
        <v>234</v>
      </c>
    </row>
    <row r="4" spans="1:25">
      <c r="A4" s="233">
        <v>2001</v>
      </c>
      <c r="B4" s="247">
        <v>0.33086795600000002</v>
      </c>
      <c r="D4" s="253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</row>
    <row r="5" spans="1:25">
      <c r="A5" s="233">
        <v>2002</v>
      </c>
      <c r="B5" s="247">
        <v>0.28791931300000001</v>
      </c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</row>
    <row r="6" spans="1:25">
      <c r="A6" s="233">
        <v>2003</v>
      </c>
      <c r="B6" s="247">
        <v>0.26010329300000001</v>
      </c>
    </row>
    <row r="7" spans="1:25">
      <c r="A7" s="233">
        <v>2004</v>
      </c>
      <c r="B7" s="247">
        <v>0.25259149400000003</v>
      </c>
    </row>
    <row r="8" spans="1:25">
      <c r="A8" s="233">
        <v>2005</v>
      </c>
      <c r="B8" s="247">
        <v>0.259338711</v>
      </c>
    </row>
    <row r="9" spans="1:25">
      <c r="A9" s="233">
        <v>2006</v>
      </c>
      <c r="B9" s="247">
        <v>0.30723709300000002</v>
      </c>
    </row>
    <row r="10" spans="1:25">
      <c r="A10" s="233">
        <v>2007</v>
      </c>
      <c r="B10" s="247">
        <v>0.29115946999999998</v>
      </c>
    </row>
    <row r="11" spans="1:25">
      <c r="A11" s="233">
        <v>2008</v>
      </c>
      <c r="B11" s="247">
        <v>0.28787075600000001</v>
      </c>
    </row>
    <row r="12" spans="1:25">
      <c r="A12" s="233">
        <v>2009</v>
      </c>
      <c r="B12" s="247">
        <v>0.26427847900000001</v>
      </c>
    </row>
    <row r="13" spans="1:25">
      <c r="A13" s="233">
        <v>2010</v>
      </c>
      <c r="B13" s="247">
        <v>0.25387156300000002</v>
      </c>
    </row>
    <row r="14" spans="1:25">
      <c r="A14" s="233">
        <v>2011</v>
      </c>
      <c r="B14" s="247">
        <v>0.25720593400000002</v>
      </c>
    </row>
    <row r="15" spans="1:25">
      <c r="A15" s="233">
        <v>2012</v>
      </c>
      <c r="B15" s="247">
        <v>0.25910324299999998</v>
      </c>
    </row>
    <row r="16" spans="1:25">
      <c r="A16" s="233">
        <v>2013</v>
      </c>
      <c r="B16" s="247">
        <v>0.29036015199999998</v>
      </c>
    </row>
    <row r="17" spans="1:2">
      <c r="A17" s="233">
        <v>2014</v>
      </c>
      <c r="B17" s="247">
        <v>0.29502634700000002</v>
      </c>
    </row>
    <row r="18" spans="1:2">
      <c r="A18" s="233">
        <v>2015</v>
      </c>
      <c r="B18" s="247">
        <v>0.30664665899999999</v>
      </c>
    </row>
    <row r="19" spans="1:2">
      <c r="A19" s="233">
        <v>2016</v>
      </c>
      <c r="B19" s="247">
        <v>0.32953300400000002</v>
      </c>
    </row>
    <row r="20" spans="1:2">
      <c r="A20" s="233">
        <v>2017</v>
      </c>
      <c r="B20" s="247">
        <v>0.35239183200000002</v>
      </c>
    </row>
    <row r="21" spans="1:2">
      <c r="A21" s="233">
        <v>2018</v>
      </c>
      <c r="B21" s="247">
        <v>0.37154345500000002</v>
      </c>
    </row>
    <row r="22" spans="1:2">
      <c r="A22" s="233">
        <v>2019</v>
      </c>
      <c r="B22" s="247">
        <v>0.37578036100000001</v>
      </c>
    </row>
    <row r="23" spans="1:2">
      <c r="A23" s="233">
        <v>2020</v>
      </c>
      <c r="B23" s="247">
        <v>0.34</v>
      </c>
    </row>
    <row r="24" spans="1:2">
      <c r="A24" s="234" t="s">
        <v>353</v>
      </c>
      <c r="B24" s="249">
        <v>0.32980388064647598</v>
      </c>
    </row>
    <row r="26" spans="1:2">
      <c r="A26" s="2" t="s">
        <v>152</v>
      </c>
    </row>
  </sheetData>
  <pageMargins left="0.7" right="0.7" top="0.75" bottom="0.75" header="0.3" footer="0.3"/>
  <pageSetup orientation="portrait" horizontalDpi="1200" verticalDpi="1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4DDF0-8538-43E8-962B-683EA9805EB1}">
  <dimension ref="A1:B7"/>
  <sheetViews>
    <sheetView workbookViewId="0"/>
  </sheetViews>
  <sheetFormatPr defaultColWidth="9.1796875" defaultRowHeight="12.5"/>
  <cols>
    <col min="1" max="1" width="34.7265625" style="2" customWidth="1"/>
    <col min="2" max="2" width="27.453125" style="2" customWidth="1"/>
    <col min="3" max="16384" width="9.1796875" style="2"/>
  </cols>
  <sheetData>
    <row r="1" spans="1:2" ht="13">
      <c r="A1" s="276" t="s">
        <v>341</v>
      </c>
    </row>
    <row r="3" spans="1:2" ht="13">
      <c r="B3" s="278" t="s">
        <v>342</v>
      </c>
    </row>
    <row r="4" spans="1:2" ht="13">
      <c r="A4" s="278" t="s">
        <v>343</v>
      </c>
      <c r="B4" s="117">
        <v>0.02</v>
      </c>
    </row>
    <row r="5" spans="1:2" ht="13">
      <c r="A5" s="278" t="s">
        <v>344</v>
      </c>
      <c r="B5" s="117">
        <v>0.18</v>
      </c>
    </row>
    <row r="6" spans="1:2" ht="13">
      <c r="A6" s="278" t="s">
        <v>368</v>
      </c>
      <c r="B6" s="117">
        <v>0.25</v>
      </c>
    </row>
    <row r="7" spans="1:2" ht="13">
      <c r="A7" s="278" t="s">
        <v>202</v>
      </c>
      <c r="B7" s="117">
        <v>0.47</v>
      </c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EF32-4497-40B1-8C4F-DCBAA0A0788B}">
  <dimension ref="A1:F10"/>
  <sheetViews>
    <sheetView workbookViewId="0"/>
  </sheetViews>
  <sheetFormatPr defaultRowHeight="14.5"/>
  <cols>
    <col min="1" max="1" width="47.7265625" bestFit="1" customWidth="1"/>
    <col min="2" max="2" width="17" bestFit="1" customWidth="1"/>
    <col min="3" max="3" width="28.453125" bestFit="1" customWidth="1"/>
    <col min="11" max="11" width="14.453125" customWidth="1"/>
  </cols>
  <sheetData>
    <row r="1" spans="1:6">
      <c r="A1" s="1" t="s">
        <v>345</v>
      </c>
    </row>
    <row r="3" spans="1:6">
      <c r="A3" s="256" t="s">
        <v>235</v>
      </c>
      <c r="B3" s="257" t="s">
        <v>206</v>
      </c>
      <c r="C3" s="257" t="s">
        <v>236</v>
      </c>
    </row>
    <row r="4" spans="1:6">
      <c r="A4" s="258" t="s">
        <v>237</v>
      </c>
      <c r="B4" s="259">
        <v>0.80700000000000005</v>
      </c>
      <c r="C4" s="260">
        <v>0.23860787825853505</v>
      </c>
      <c r="F4" s="261"/>
    </row>
    <row r="5" spans="1:6">
      <c r="A5" s="262" t="s">
        <v>238</v>
      </c>
      <c r="B5" s="263">
        <v>0.42</v>
      </c>
      <c r="C5" s="264">
        <v>0.12418253887061302</v>
      </c>
      <c r="F5" s="261"/>
    </row>
    <row r="6" spans="1:6">
      <c r="A6" s="262" t="s">
        <v>239</v>
      </c>
      <c r="B6" s="263">
        <v>0.38900000000000001</v>
      </c>
      <c r="C6" s="264">
        <v>0.1150166848111154</v>
      </c>
    </row>
    <row r="7" spans="1:6">
      <c r="A7" s="262" t="s">
        <v>240</v>
      </c>
      <c r="B7" s="263">
        <v>0.29980000000000001</v>
      </c>
      <c r="C7" s="264">
        <v>8.8642678936689964E-2</v>
      </c>
    </row>
    <row r="8" spans="1:6">
      <c r="A8" s="262" t="s">
        <v>241</v>
      </c>
      <c r="B8" s="263">
        <v>0.64911799999999997</v>
      </c>
      <c r="C8" s="264">
        <v>0.19192647920622519</v>
      </c>
    </row>
    <row r="9" spans="1:6">
      <c r="A9" s="262" t="s">
        <v>242</v>
      </c>
      <c r="B9" s="263">
        <v>0.81720000000000015</v>
      </c>
      <c r="C9" s="264">
        <v>0.24162373991682137</v>
      </c>
    </row>
    <row r="10" spans="1:6">
      <c r="A10" s="265" t="s">
        <v>205</v>
      </c>
      <c r="B10" s="266">
        <v>3.3821180000000002</v>
      </c>
      <c r="C10" s="267"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48E1C-3EAE-4CFA-B2B6-0850FCD5472C}">
  <dimension ref="A1:AN68"/>
  <sheetViews>
    <sheetView workbookViewId="0"/>
  </sheetViews>
  <sheetFormatPr defaultRowHeight="12.5"/>
  <cols>
    <col min="1" max="1" width="13.81640625" style="2" customWidth="1"/>
    <col min="2" max="2" width="63" style="2" bestFit="1" customWidth="1"/>
    <col min="3" max="3" width="11.54296875" style="2" bestFit="1" customWidth="1"/>
    <col min="4" max="257" width="8.7265625" style="2"/>
    <col min="258" max="258" width="63" style="2" bestFit="1" customWidth="1"/>
    <col min="259" max="259" width="11.54296875" style="2" bestFit="1" customWidth="1"/>
    <col min="260" max="513" width="8.7265625" style="2"/>
    <col min="514" max="514" width="63" style="2" bestFit="1" customWidth="1"/>
    <col min="515" max="515" width="11.54296875" style="2" bestFit="1" customWidth="1"/>
    <col min="516" max="769" width="8.7265625" style="2"/>
    <col min="770" max="770" width="63" style="2" bestFit="1" customWidth="1"/>
    <col min="771" max="771" width="11.54296875" style="2" bestFit="1" customWidth="1"/>
    <col min="772" max="1025" width="8.7265625" style="2"/>
    <col min="1026" max="1026" width="63" style="2" bestFit="1" customWidth="1"/>
    <col min="1027" max="1027" width="11.54296875" style="2" bestFit="1" customWidth="1"/>
    <col min="1028" max="1281" width="8.7265625" style="2"/>
    <col min="1282" max="1282" width="63" style="2" bestFit="1" customWidth="1"/>
    <col min="1283" max="1283" width="11.54296875" style="2" bestFit="1" customWidth="1"/>
    <col min="1284" max="1537" width="8.7265625" style="2"/>
    <col min="1538" max="1538" width="63" style="2" bestFit="1" customWidth="1"/>
    <col min="1539" max="1539" width="11.54296875" style="2" bestFit="1" customWidth="1"/>
    <col min="1540" max="1793" width="8.7265625" style="2"/>
    <col min="1794" max="1794" width="63" style="2" bestFit="1" customWidth="1"/>
    <col min="1795" max="1795" width="11.54296875" style="2" bestFit="1" customWidth="1"/>
    <col min="1796" max="2049" width="8.7265625" style="2"/>
    <col min="2050" max="2050" width="63" style="2" bestFit="1" customWidth="1"/>
    <col min="2051" max="2051" width="11.54296875" style="2" bestFit="1" customWidth="1"/>
    <col min="2052" max="2305" width="8.7265625" style="2"/>
    <col min="2306" max="2306" width="63" style="2" bestFit="1" customWidth="1"/>
    <col min="2307" max="2307" width="11.54296875" style="2" bestFit="1" customWidth="1"/>
    <col min="2308" max="2561" width="8.7265625" style="2"/>
    <col min="2562" max="2562" width="63" style="2" bestFit="1" customWidth="1"/>
    <col min="2563" max="2563" width="11.54296875" style="2" bestFit="1" customWidth="1"/>
    <col min="2564" max="2817" width="8.7265625" style="2"/>
    <col min="2818" max="2818" width="63" style="2" bestFit="1" customWidth="1"/>
    <col min="2819" max="2819" width="11.54296875" style="2" bestFit="1" customWidth="1"/>
    <col min="2820" max="3073" width="8.7265625" style="2"/>
    <col min="3074" max="3074" width="63" style="2" bestFit="1" customWidth="1"/>
    <col min="3075" max="3075" width="11.54296875" style="2" bestFit="1" customWidth="1"/>
    <col min="3076" max="3329" width="8.7265625" style="2"/>
    <col min="3330" max="3330" width="63" style="2" bestFit="1" customWidth="1"/>
    <col min="3331" max="3331" width="11.54296875" style="2" bestFit="1" customWidth="1"/>
    <col min="3332" max="3585" width="8.7265625" style="2"/>
    <col min="3586" max="3586" width="63" style="2" bestFit="1" customWidth="1"/>
    <col min="3587" max="3587" width="11.54296875" style="2" bestFit="1" customWidth="1"/>
    <col min="3588" max="3841" width="8.7265625" style="2"/>
    <col min="3842" max="3842" width="63" style="2" bestFit="1" customWidth="1"/>
    <col min="3843" max="3843" width="11.54296875" style="2" bestFit="1" customWidth="1"/>
    <col min="3844" max="4097" width="8.7265625" style="2"/>
    <col min="4098" max="4098" width="63" style="2" bestFit="1" customWidth="1"/>
    <col min="4099" max="4099" width="11.54296875" style="2" bestFit="1" customWidth="1"/>
    <col min="4100" max="4353" width="8.7265625" style="2"/>
    <col min="4354" max="4354" width="63" style="2" bestFit="1" customWidth="1"/>
    <col min="4355" max="4355" width="11.54296875" style="2" bestFit="1" customWidth="1"/>
    <col min="4356" max="4609" width="8.7265625" style="2"/>
    <col min="4610" max="4610" width="63" style="2" bestFit="1" customWidth="1"/>
    <col min="4611" max="4611" width="11.54296875" style="2" bestFit="1" customWidth="1"/>
    <col min="4612" max="4865" width="8.7265625" style="2"/>
    <col min="4866" max="4866" width="63" style="2" bestFit="1" customWidth="1"/>
    <col min="4867" max="4867" width="11.54296875" style="2" bestFit="1" customWidth="1"/>
    <col min="4868" max="5121" width="8.7265625" style="2"/>
    <col min="5122" max="5122" width="63" style="2" bestFit="1" customWidth="1"/>
    <col min="5123" max="5123" width="11.54296875" style="2" bestFit="1" customWidth="1"/>
    <col min="5124" max="5377" width="8.7265625" style="2"/>
    <col min="5378" max="5378" width="63" style="2" bestFit="1" customWidth="1"/>
    <col min="5379" max="5379" width="11.54296875" style="2" bestFit="1" customWidth="1"/>
    <col min="5380" max="5633" width="8.7265625" style="2"/>
    <col min="5634" max="5634" width="63" style="2" bestFit="1" customWidth="1"/>
    <col min="5635" max="5635" width="11.54296875" style="2" bestFit="1" customWidth="1"/>
    <col min="5636" max="5889" width="8.7265625" style="2"/>
    <col min="5890" max="5890" width="63" style="2" bestFit="1" customWidth="1"/>
    <col min="5891" max="5891" width="11.54296875" style="2" bestFit="1" customWidth="1"/>
    <col min="5892" max="6145" width="8.7265625" style="2"/>
    <col min="6146" max="6146" width="63" style="2" bestFit="1" customWidth="1"/>
    <col min="6147" max="6147" width="11.54296875" style="2" bestFit="1" customWidth="1"/>
    <col min="6148" max="6401" width="8.7265625" style="2"/>
    <col min="6402" max="6402" width="63" style="2" bestFit="1" customWidth="1"/>
    <col min="6403" max="6403" width="11.54296875" style="2" bestFit="1" customWidth="1"/>
    <col min="6404" max="6657" width="8.7265625" style="2"/>
    <col min="6658" max="6658" width="63" style="2" bestFit="1" customWidth="1"/>
    <col min="6659" max="6659" width="11.54296875" style="2" bestFit="1" customWidth="1"/>
    <col min="6660" max="6913" width="8.7265625" style="2"/>
    <col min="6914" max="6914" width="63" style="2" bestFit="1" customWidth="1"/>
    <col min="6915" max="6915" width="11.54296875" style="2" bestFit="1" customWidth="1"/>
    <col min="6916" max="7169" width="8.7265625" style="2"/>
    <col min="7170" max="7170" width="63" style="2" bestFit="1" customWidth="1"/>
    <col min="7171" max="7171" width="11.54296875" style="2" bestFit="1" customWidth="1"/>
    <col min="7172" max="7425" width="8.7265625" style="2"/>
    <col min="7426" max="7426" width="63" style="2" bestFit="1" customWidth="1"/>
    <col min="7427" max="7427" width="11.54296875" style="2" bestFit="1" customWidth="1"/>
    <col min="7428" max="7681" width="8.7265625" style="2"/>
    <col min="7682" max="7682" width="63" style="2" bestFit="1" customWidth="1"/>
    <col min="7683" max="7683" width="11.54296875" style="2" bestFit="1" customWidth="1"/>
    <col min="7684" max="7937" width="8.7265625" style="2"/>
    <col min="7938" max="7938" width="63" style="2" bestFit="1" customWidth="1"/>
    <col min="7939" max="7939" width="11.54296875" style="2" bestFit="1" customWidth="1"/>
    <col min="7940" max="8193" width="8.7265625" style="2"/>
    <col min="8194" max="8194" width="63" style="2" bestFit="1" customWidth="1"/>
    <col min="8195" max="8195" width="11.54296875" style="2" bestFit="1" customWidth="1"/>
    <col min="8196" max="8449" width="8.7265625" style="2"/>
    <col min="8450" max="8450" width="63" style="2" bestFit="1" customWidth="1"/>
    <col min="8451" max="8451" width="11.54296875" style="2" bestFit="1" customWidth="1"/>
    <col min="8452" max="8705" width="8.7265625" style="2"/>
    <col min="8706" max="8706" width="63" style="2" bestFit="1" customWidth="1"/>
    <col min="8707" max="8707" width="11.54296875" style="2" bestFit="1" customWidth="1"/>
    <col min="8708" max="8961" width="8.7265625" style="2"/>
    <col min="8962" max="8962" width="63" style="2" bestFit="1" customWidth="1"/>
    <col min="8963" max="8963" width="11.54296875" style="2" bestFit="1" customWidth="1"/>
    <col min="8964" max="9217" width="8.7265625" style="2"/>
    <col min="9218" max="9218" width="63" style="2" bestFit="1" customWidth="1"/>
    <col min="9219" max="9219" width="11.54296875" style="2" bestFit="1" customWidth="1"/>
    <col min="9220" max="9473" width="8.7265625" style="2"/>
    <col min="9474" max="9474" width="63" style="2" bestFit="1" customWidth="1"/>
    <col min="9475" max="9475" width="11.54296875" style="2" bestFit="1" customWidth="1"/>
    <col min="9476" max="9729" width="8.7265625" style="2"/>
    <col min="9730" max="9730" width="63" style="2" bestFit="1" customWidth="1"/>
    <col min="9731" max="9731" width="11.54296875" style="2" bestFit="1" customWidth="1"/>
    <col min="9732" max="9985" width="8.7265625" style="2"/>
    <col min="9986" max="9986" width="63" style="2" bestFit="1" customWidth="1"/>
    <col min="9987" max="9987" width="11.54296875" style="2" bestFit="1" customWidth="1"/>
    <col min="9988" max="10241" width="8.7265625" style="2"/>
    <col min="10242" max="10242" width="63" style="2" bestFit="1" customWidth="1"/>
    <col min="10243" max="10243" width="11.54296875" style="2" bestFit="1" customWidth="1"/>
    <col min="10244" max="10497" width="8.7265625" style="2"/>
    <col min="10498" max="10498" width="63" style="2" bestFit="1" customWidth="1"/>
    <col min="10499" max="10499" width="11.54296875" style="2" bestFit="1" customWidth="1"/>
    <col min="10500" max="10753" width="8.7265625" style="2"/>
    <col min="10754" max="10754" width="63" style="2" bestFit="1" customWidth="1"/>
    <col min="10755" max="10755" width="11.54296875" style="2" bestFit="1" customWidth="1"/>
    <col min="10756" max="11009" width="8.7265625" style="2"/>
    <col min="11010" max="11010" width="63" style="2" bestFit="1" customWidth="1"/>
    <col min="11011" max="11011" width="11.54296875" style="2" bestFit="1" customWidth="1"/>
    <col min="11012" max="11265" width="8.7265625" style="2"/>
    <col min="11266" max="11266" width="63" style="2" bestFit="1" customWidth="1"/>
    <col min="11267" max="11267" width="11.54296875" style="2" bestFit="1" customWidth="1"/>
    <col min="11268" max="11521" width="8.7265625" style="2"/>
    <col min="11522" max="11522" width="63" style="2" bestFit="1" customWidth="1"/>
    <col min="11523" max="11523" width="11.54296875" style="2" bestFit="1" customWidth="1"/>
    <col min="11524" max="11777" width="8.7265625" style="2"/>
    <col min="11778" max="11778" width="63" style="2" bestFit="1" customWidth="1"/>
    <col min="11779" max="11779" width="11.54296875" style="2" bestFit="1" customWidth="1"/>
    <col min="11780" max="12033" width="8.7265625" style="2"/>
    <col min="12034" max="12034" width="63" style="2" bestFit="1" customWidth="1"/>
    <col min="12035" max="12035" width="11.54296875" style="2" bestFit="1" customWidth="1"/>
    <col min="12036" max="12289" width="8.7265625" style="2"/>
    <col min="12290" max="12290" width="63" style="2" bestFit="1" customWidth="1"/>
    <col min="12291" max="12291" width="11.54296875" style="2" bestFit="1" customWidth="1"/>
    <col min="12292" max="12545" width="8.7265625" style="2"/>
    <col min="12546" max="12546" width="63" style="2" bestFit="1" customWidth="1"/>
    <col min="12547" max="12547" width="11.54296875" style="2" bestFit="1" customWidth="1"/>
    <col min="12548" max="12801" width="8.7265625" style="2"/>
    <col min="12802" max="12802" width="63" style="2" bestFit="1" customWidth="1"/>
    <col min="12803" max="12803" width="11.54296875" style="2" bestFit="1" customWidth="1"/>
    <col min="12804" max="13057" width="8.7265625" style="2"/>
    <col min="13058" max="13058" width="63" style="2" bestFit="1" customWidth="1"/>
    <col min="13059" max="13059" width="11.54296875" style="2" bestFit="1" customWidth="1"/>
    <col min="13060" max="13313" width="8.7265625" style="2"/>
    <col min="13314" max="13314" width="63" style="2" bestFit="1" customWidth="1"/>
    <col min="13315" max="13315" width="11.54296875" style="2" bestFit="1" customWidth="1"/>
    <col min="13316" max="13569" width="8.7265625" style="2"/>
    <col min="13570" max="13570" width="63" style="2" bestFit="1" customWidth="1"/>
    <col min="13571" max="13571" width="11.54296875" style="2" bestFit="1" customWidth="1"/>
    <col min="13572" max="13825" width="8.7265625" style="2"/>
    <col min="13826" max="13826" width="63" style="2" bestFit="1" customWidth="1"/>
    <col min="13827" max="13827" width="11.54296875" style="2" bestFit="1" customWidth="1"/>
    <col min="13828" max="14081" width="8.7265625" style="2"/>
    <col min="14082" max="14082" width="63" style="2" bestFit="1" customWidth="1"/>
    <col min="14083" max="14083" width="11.54296875" style="2" bestFit="1" customWidth="1"/>
    <col min="14084" max="14337" width="8.7265625" style="2"/>
    <col min="14338" max="14338" width="63" style="2" bestFit="1" customWidth="1"/>
    <col min="14339" max="14339" width="11.54296875" style="2" bestFit="1" customWidth="1"/>
    <col min="14340" max="14593" width="8.7265625" style="2"/>
    <col min="14594" max="14594" width="63" style="2" bestFit="1" customWidth="1"/>
    <col min="14595" max="14595" width="11.54296875" style="2" bestFit="1" customWidth="1"/>
    <col min="14596" max="14849" width="8.7265625" style="2"/>
    <col min="14850" max="14850" width="63" style="2" bestFit="1" customWidth="1"/>
    <col min="14851" max="14851" width="11.54296875" style="2" bestFit="1" customWidth="1"/>
    <col min="14852" max="15105" width="8.7265625" style="2"/>
    <col min="15106" max="15106" width="63" style="2" bestFit="1" customWidth="1"/>
    <col min="15107" max="15107" width="11.54296875" style="2" bestFit="1" customWidth="1"/>
    <col min="15108" max="15361" width="8.7265625" style="2"/>
    <col min="15362" max="15362" width="63" style="2" bestFit="1" customWidth="1"/>
    <col min="15363" max="15363" width="11.54296875" style="2" bestFit="1" customWidth="1"/>
    <col min="15364" max="15617" width="8.7265625" style="2"/>
    <col min="15618" max="15618" width="63" style="2" bestFit="1" customWidth="1"/>
    <col min="15619" max="15619" width="11.54296875" style="2" bestFit="1" customWidth="1"/>
    <col min="15620" max="15873" width="8.7265625" style="2"/>
    <col min="15874" max="15874" width="63" style="2" bestFit="1" customWidth="1"/>
    <col min="15875" max="15875" width="11.54296875" style="2" bestFit="1" customWidth="1"/>
    <col min="15876" max="16129" width="8.7265625" style="2"/>
    <col min="16130" max="16130" width="63" style="2" bestFit="1" customWidth="1"/>
    <col min="16131" max="16131" width="11.54296875" style="2" bestFit="1" customWidth="1"/>
    <col min="16132" max="16384" width="8.7265625" style="2"/>
  </cols>
  <sheetData>
    <row r="1" spans="1:3" ht="13">
      <c r="A1" s="1" t="s">
        <v>165</v>
      </c>
    </row>
    <row r="3" spans="1:3" ht="13">
      <c r="A3" s="166" t="s">
        <v>1</v>
      </c>
      <c r="B3" s="166" t="s">
        <v>167</v>
      </c>
      <c r="C3" s="77"/>
    </row>
    <row r="4" spans="1:3">
      <c r="A4" s="4">
        <v>1994</v>
      </c>
      <c r="B4" s="173">
        <v>2205.5876539801479</v>
      </c>
    </row>
    <row r="5" spans="1:3">
      <c r="A5" s="4">
        <v>1995</v>
      </c>
      <c r="B5" s="173">
        <v>2555.1273487037915</v>
      </c>
    </row>
    <row r="6" spans="1:3">
      <c r="A6" s="4">
        <v>1996</v>
      </c>
      <c r="B6" s="173">
        <v>3022.2262634817484</v>
      </c>
    </row>
    <row r="7" spans="1:3">
      <c r="A7" s="4">
        <v>1997</v>
      </c>
      <c r="B7" s="173">
        <v>3711.1428869653978</v>
      </c>
    </row>
    <row r="8" spans="1:3">
      <c r="A8" s="4">
        <v>1998</v>
      </c>
      <c r="B8" s="173">
        <v>4767.9033800238385</v>
      </c>
    </row>
    <row r="9" spans="1:3">
      <c r="A9" s="4">
        <v>1999</v>
      </c>
      <c r="B9" s="173">
        <v>5081.0998224215928</v>
      </c>
    </row>
    <row r="10" spans="1:3">
      <c r="A10" s="4">
        <v>2000</v>
      </c>
      <c r="B10" s="173">
        <v>5960.3529353645827</v>
      </c>
    </row>
    <row r="11" spans="1:3">
      <c r="A11" s="4">
        <v>2001</v>
      </c>
      <c r="B11" s="173">
        <v>7390.6671874472886</v>
      </c>
    </row>
    <row r="12" spans="1:3">
      <c r="A12" s="4">
        <v>2002</v>
      </c>
      <c r="B12" s="173">
        <v>7886.3106158749424</v>
      </c>
    </row>
    <row r="13" spans="1:3">
      <c r="A13" s="4">
        <v>2003</v>
      </c>
      <c r="B13" s="173">
        <v>8297.9483326963618</v>
      </c>
    </row>
    <row r="14" spans="1:3">
      <c r="A14" s="4">
        <v>2004</v>
      </c>
      <c r="B14" s="173">
        <v>7799.9465533125831</v>
      </c>
    </row>
    <row r="15" spans="1:3">
      <c r="A15" s="4">
        <v>2005</v>
      </c>
      <c r="B15" s="173">
        <v>7567.7768808886258</v>
      </c>
    </row>
    <row r="16" spans="1:3">
      <c r="A16" s="4">
        <v>2006</v>
      </c>
      <c r="B16" s="173">
        <v>7814.3701261835304</v>
      </c>
    </row>
    <row r="17" spans="1:2">
      <c r="A17" s="4">
        <v>2007</v>
      </c>
      <c r="B17" s="173">
        <v>8432.3417674219563</v>
      </c>
    </row>
    <row r="18" spans="1:2">
      <c r="A18" s="4">
        <v>2008</v>
      </c>
      <c r="B18" s="173">
        <v>9211.7483205560966</v>
      </c>
    </row>
    <row r="19" spans="1:2">
      <c r="A19" s="4">
        <v>2009</v>
      </c>
      <c r="B19" s="173">
        <v>10114.391494368632</v>
      </c>
    </row>
    <row r="20" spans="1:2">
      <c r="A20" s="4">
        <v>2010</v>
      </c>
      <c r="B20" s="173">
        <v>10042.340081774593</v>
      </c>
    </row>
    <row r="21" spans="1:2">
      <c r="A21" s="4">
        <v>2011</v>
      </c>
      <c r="B21" s="173">
        <v>9877.275385990577</v>
      </c>
    </row>
    <row r="22" spans="1:2">
      <c r="A22" s="4">
        <v>2012</v>
      </c>
      <c r="B22" s="173">
        <v>9851.7993052133279</v>
      </c>
    </row>
    <row r="23" spans="1:2">
      <c r="A23" s="4">
        <v>2013</v>
      </c>
      <c r="B23" s="173">
        <v>9619.8563953735993</v>
      </c>
    </row>
    <row r="24" spans="1:2">
      <c r="A24" s="4">
        <v>2014</v>
      </c>
      <c r="B24" s="173">
        <v>9498.3133695845518</v>
      </c>
    </row>
    <row r="25" spans="1:2">
      <c r="A25" s="4">
        <v>2015</v>
      </c>
      <c r="B25" s="173">
        <v>9242.4162892889799</v>
      </c>
    </row>
    <row r="26" spans="1:2">
      <c r="A26" s="4">
        <v>2016</v>
      </c>
      <c r="B26" s="173">
        <v>9123.5921985956993</v>
      </c>
    </row>
    <row r="27" spans="1:2">
      <c r="A27" s="4">
        <v>2017</v>
      </c>
      <c r="B27" s="173">
        <v>9025.2265430948355</v>
      </c>
    </row>
    <row r="28" spans="1:2">
      <c r="A28" s="4">
        <v>2018</v>
      </c>
      <c r="B28" s="173">
        <v>9300.317917169572</v>
      </c>
    </row>
    <row r="29" spans="1:2">
      <c r="A29" s="4">
        <v>2019</v>
      </c>
      <c r="B29" s="173">
        <v>9462.8646565542876</v>
      </c>
    </row>
    <row r="30" spans="1:2">
      <c r="A30" s="4" t="s">
        <v>362</v>
      </c>
      <c r="B30" s="173">
        <v>9839.537046896603</v>
      </c>
    </row>
    <row r="31" spans="1:2">
      <c r="A31" s="4" t="s">
        <v>353</v>
      </c>
      <c r="B31" s="173">
        <v>9397</v>
      </c>
    </row>
    <row r="32" spans="1:2">
      <c r="A32" s="4" t="s">
        <v>203</v>
      </c>
      <c r="B32" s="173">
        <v>9620.3439999999991</v>
      </c>
    </row>
    <row r="33" spans="1:40">
      <c r="A33" s="4" t="s">
        <v>346</v>
      </c>
      <c r="B33" s="173">
        <v>9716.5470000000005</v>
      </c>
    </row>
    <row r="34" spans="1:40" ht="13">
      <c r="A34" s="5" t="s">
        <v>347</v>
      </c>
      <c r="B34" s="175">
        <v>9813.7129999999997</v>
      </c>
      <c r="C34" s="174"/>
      <c r="D34" s="168"/>
      <c r="E34" s="168"/>
      <c r="F34" s="168"/>
      <c r="G34" s="168"/>
    </row>
    <row r="35" spans="1:40">
      <c r="C35" s="174"/>
    </row>
    <row r="36" spans="1:40">
      <c r="A36" s="2" t="s">
        <v>152</v>
      </c>
      <c r="C36" s="174"/>
    </row>
    <row r="37" spans="1:40">
      <c r="C37" s="174"/>
    </row>
    <row r="38" spans="1:40">
      <c r="C38" s="122"/>
    </row>
    <row r="42" spans="1:40" ht="14.5">
      <c r="J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9"/>
      <c r="AF42" s="329"/>
      <c r="AG42" s="329"/>
      <c r="AH42" s="329"/>
      <c r="AI42" s="329"/>
      <c r="AJ42" s="329"/>
      <c r="AK42" s="329"/>
      <c r="AL42" s="329"/>
      <c r="AM42" s="329"/>
      <c r="AN42" s="320">
        <v>9839.537046896603</v>
      </c>
    </row>
    <row r="43" spans="1:40" ht="14.5">
      <c r="J43" s="320"/>
    </row>
    <row r="44" spans="1:40" ht="14.5">
      <c r="J44" s="320"/>
    </row>
    <row r="45" spans="1:40" ht="14.5">
      <c r="J45" s="320"/>
    </row>
    <row r="46" spans="1:40" ht="14.5">
      <c r="J46" s="320"/>
    </row>
    <row r="47" spans="1:40" ht="14.5">
      <c r="J47" s="320"/>
    </row>
    <row r="48" spans="1:40" ht="14.5">
      <c r="J48" s="320"/>
    </row>
    <row r="49" spans="10:10" ht="14.5">
      <c r="J49" s="320"/>
    </row>
    <row r="50" spans="10:10" ht="14.5">
      <c r="J50" s="320"/>
    </row>
    <row r="51" spans="10:10" ht="14.5">
      <c r="J51" s="320"/>
    </row>
    <row r="52" spans="10:10" ht="14.5">
      <c r="J52" s="320"/>
    </row>
    <row r="53" spans="10:10" ht="14.5">
      <c r="J53" s="320"/>
    </row>
    <row r="54" spans="10:10" ht="14.5">
      <c r="J54" s="320"/>
    </row>
    <row r="55" spans="10:10" ht="14.5">
      <c r="J55" s="320"/>
    </row>
    <row r="56" spans="10:10" ht="14.5">
      <c r="J56" s="320"/>
    </row>
    <row r="57" spans="10:10" ht="14.5">
      <c r="J57" s="320"/>
    </row>
    <row r="58" spans="10:10" ht="14.5">
      <c r="J58" s="320"/>
    </row>
    <row r="59" spans="10:10">
      <c r="J59" s="329"/>
    </row>
    <row r="60" spans="10:10">
      <c r="J60" s="329"/>
    </row>
    <row r="61" spans="10:10">
      <c r="J61" s="329"/>
    </row>
    <row r="62" spans="10:10">
      <c r="J62" s="329"/>
    </row>
    <row r="63" spans="10:10">
      <c r="J63" s="329"/>
    </row>
    <row r="64" spans="10:10">
      <c r="J64" s="329"/>
    </row>
    <row r="65" spans="10:10">
      <c r="J65" s="329"/>
    </row>
    <row r="66" spans="10:10">
      <c r="J66" s="329"/>
    </row>
    <row r="67" spans="10:10">
      <c r="J67" s="329"/>
    </row>
    <row r="68" spans="10:10" ht="14.5">
      <c r="J68" s="320"/>
    </row>
  </sheetData>
  <pageMargins left="0.7" right="0.7" top="0.75" bottom="0.75" header="0.3" footer="0.3"/>
  <pageSetup orientation="portrait" horizontalDpi="1200" verticalDpi="1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AFD1D-B227-479B-8338-3E95CAA72891}">
  <dimension ref="A1:L18"/>
  <sheetViews>
    <sheetView workbookViewId="0"/>
  </sheetViews>
  <sheetFormatPr defaultColWidth="9.1796875" defaultRowHeight="12.5"/>
  <cols>
    <col min="1" max="1" width="13.453125" style="2" customWidth="1"/>
    <col min="2" max="2" width="64.54296875" style="2" bestFit="1" customWidth="1"/>
    <col min="3" max="256" width="9.1796875" style="2"/>
    <col min="257" max="257" width="13.453125" style="2" customWidth="1"/>
    <col min="258" max="258" width="64.54296875" style="2" bestFit="1" customWidth="1"/>
    <col min="259" max="512" width="9.1796875" style="2"/>
    <col min="513" max="513" width="13.453125" style="2" customWidth="1"/>
    <col min="514" max="514" width="64.54296875" style="2" bestFit="1" customWidth="1"/>
    <col min="515" max="768" width="9.1796875" style="2"/>
    <col min="769" max="769" width="13.453125" style="2" customWidth="1"/>
    <col min="770" max="770" width="64.54296875" style="2" bestFit="1" customWidth="1"/>
    <col min="771" max="1024" width="9.1796875" style="2"/>
    <col min="1025" max="1025" width="13.453125" style="2" customWidth="1"/>
    <col min="1026" max="1026" width="64.54296875" style="2" bestFit="1" customWidth="1"/>
    <col min="1027" max="1280" width="9.1796875" style="2"/>
    <col min="1281" max="1281" width="13.453125" style="2" customWidth="1"/>
    <col min="1282" max="1282" width="64.54296875" style="2" bestFit="1" customWidth="1"/>
    <col min="1283" max="1536" width="9.1796875" style="2"/>
    <col min="1537" max="1537" width="13.453125" style="2" customWidth="1"/>
    <col min="1538" max="1538" width="64.54296875" style="2" bestFit="1" customWidth="1"/>
    <col min="1539" max="1792" width="9.1796875" style="2"/>
    <col min="1793" max="1793" width="13.453125" style="2" customWidth="1"/>
    <col min="1794" max="1794" width="64.54296875" style="2" bestFit="1" customWidth="1"/>
    <col min="1795" max="2048" width="9.1796875" style="2"/>
    <col min="2049" max="2049" width="13.453125" style="2" customWidth="1"/>
    <col min="2050" max="2050" width="64.54296875" style="2" bestFit="1" customWidth="1"/>
    <col min="2051" max="2304" width="9.1796875" style="2"/>
    <col min="2305" max="2305" width="13.453125" style="2" customWidth="1"/>
    <col min="2306" max="2306" width="64.54296875" style="2" bestFit="1" customWidth="1"/>
    <col min="2307" max="2560" width="9.1796875" style="2"/>
    <col min="2561" max="2561" width="13.453125" style="2" customWidth="1"/>
    <col min="2562" max="2562" width="64.54296875" style="2" bestFit="1" customWidth="1"/>
    <col min="2563" max="2816" width="9.1796875" style="2"/>
    <col min="2817" max="2817" width="13.453125" style="2" customWidth="1"/>
    <col min="2818" max="2818" width="64.54296875" style="2" bestFit="1" customWidth="1"/>
    <col min="2819" max="3072" width="9.1796875" style="2"/>
    <col min="3073" max="3073" width="13.453125" style="2" customWidth="1"/>
    <col min="3074" max="3074" width="64.54296875" style="2" bestFit="1" customWidth="1"/>
    <col min="3075" max="3328" width="9.1796875" style="2"/>
    <col min="3329" max="3329" width="13.453125" style="2" customWidth="1"/>
    <col min="3330" max="3330" width="64.54296875" style="2" bestFit="1" customWidth="1"/>
    <col min="3331" max="3584" width="9.1796875" style="2"/>
    <col min="3585" max="3585" width="13.453125" style="2" customWidth="1"/>
    <col min="3586" max="3586" width="64.54296875" style="2" bestFit="1" customWidth="1"/>
    <col min="3587" max="3840" width="9.1796875" style="2"/>
    <col min="3841" max="3841" width="13.453125" style="2" customWidth="1"/>
    <col min="3842" max="3842" width="64.54296875" style="2" bestFit="1" customWidth="1"/>
    <col min="3843" max="4096" width="9.1796875" style="2"/>
    <col min="4097" max="4097" width="13.453125" style="2" customWidth="1"/>
    <col min="4098" max="4098" width="64.54296875" style="2" bestFit="1" customWidth="1"/>
    <col min="4099" max="4352" width="9.1796875" style="2"/>
    <col min="4353" max="4353" width="13.453125" style="2" customWidth="1"/>
    <col min="4354" max="4354" width="64.54296875" style="2" bestFit="1" customWidth="1"/>
    <col min="4355" max="4608" width="9.1796875" style="2"/>
    <col min="4609" max="4609" width="13.453125" style="2" customWidth="1"/>
    <col min="4610" max="4610" width="64.54296875" style="2" bestFit="1" customWidth="1"/>
    <col min="4611" max="4864" width="9.1796875" style="2"/>
    <col min="4865" max="4865" width="13.453125" style="2" customWidth="1"/>
    <col min="4866" max="4866" width="64.54296875" style="2" bestFit="1" customWidth="1"/>
    <col min="4867" max="5120" width="9.1796875" style="2"/>
    <col min="5121" max="5121" width="13.453125" style="2" customWidth="1"/>
    <col min="5122" max="5122" width="64.54296875" style="2" bestFit="1" customWidth="1"/>
    <col min="5123" max="5376" width="9.1796875" style="2"/>
    <col min="5377" max="5377" width="13.453125" style="2" customWidth="1"/>
    <col min="5378" max="5378" width="64.54296875" style="2" bestFit="1" customWidth="1"/>
    <col min="5379" max="5632" width="9.1796875" style="2"/>
    <col min="5633" max="5633" width="13.453125" style="2" customWidth="1"/>
    <col min="5634" max="5634" width="64.54296875" style="2" bestFit="1" customWidth="1"/>
    <col min="5635" max="5888" width="9.1796875" style="2"/>
    <col min="5889" max="5889" width="13.453125" style="2" customWidth="1"/>
    <col min="5890" max="5890" width="64.54296875" style="2" bestFit="1" customWidth="1"/>
    <col min="5891" max="6144" width="9.1796875" style="2"/>
    <col min="6145" max="6145" width="13.453125" style="2" customWidth="1"/>
    <col min="6146" max="6146" width="64.54296875" style="2" bestFit="1" customWidth="1"/>
    <col min="6147" max="6400" width="9.1796875" style="2"/>
    <col min="6401" max="6401" width="13.453125" style="2" customWidth="1"/>
    <col min="6402" max="6402" width="64.54296875" style="2" bestFit="1" customWidth="1"/>
    <col min="6403" max="6656" width="9.1796875" style="2"/>
    <col min="6657" max="6657" width="13.453125" style="2" customWidth="1"/>
    <col min="6658" max="6658" width="64.54296875" style="2" bestFit="1" customWidth="1"/>
    <col min="6659" max="6912" width="9.1796875" style="2"/>
    <col min="6913" max="6913" width="13.453125" style="2" customWidth="1"/>
    <col min="6914" max="6914" width="64.54296875" style="2" bestFit="1" customWidth="1"/>
    <col min="6915" max="7168" width="9.1796875" style="2"/>
    <col min="7169" max="7169" width="13.453125" style="2" customWidth="1"/>
    <col min="7170" max="7170" width="64.54296875" style="2" bestFit="1" customWidth="1"/>
    <col min="7171" max="7424" width="9.1796875" style="2"/>
    <col min="7425" max="7425" width="13.453125" style="2" customWidth="1"/>
    <col min="7426" max="7426" width="64.54296875" style="2" bestFit="1" customWidth="1"/>
    <col min="7427" max="7680" width="9.1796875" style="2"/>
    <col min="7681" max="7681" width="13.453125" style="2" customWidth="1"/>
    <col min="7682" max="7682" width="64.54296875" style="2" bestFit="1" customWidth="1"/>
    <col min="7683" max="7936" width="9.1796875" style="2"/>
    <col min="7937" max="7937" width="13.453125" style="2" customWidth="1"/>
    <col min="7938" max="7938" width="64.54296875" style="2" bestFit="1" customWidth="1"/>
    <col min="7939" max="8192" width="9.1796875" style="2"/>
    <col min="8193" max="8193" width="13.453125" style="2" customWidth="1"/>
    <col min="8194" max="8194" width="64.54296875" style="2" bestFit="1" customWidth="1"/>
    <col min="8195" max="8448" width="9.1796875" style="2"/>
    <col min="8449" max="8449" width="13.453125" style="2" customWidth="1"/>
    <col min="8450" max="8450" width="64.54296875" style="2" bestFit="1" customWidth="1"/>
    <col min="8451" max="8704" width="9.1796875" style="2"/>
    <col min="8705" max="8705" width="13.453125" style="2" customWidth="1"/>
    <col min="8706" max="8706" width="64.54296875" style="2" bestFit="1" customWidth="1"/>
    <col min="8707" max="8960" width="9.1796875" style="2"/>
    <col min="8961" max="8961" width="13.453125" style="2" customWidth="1"/>
    <col min="8962" max="8962" width="64.54296875" style="2" bestFit="1" customWidth="1"/>
    <col min="8963" max="9216" width="9.1796875" style="2"/>
    <col min="9217" max="9217" width="13.453125" style="2" customWidth="1"/>
    <col min="9218" max="9218" width="64.54296875" style="2" bestFit="1" customWidth="1"/>
    <col min="9219" max="9472" width="9.1796875" style="2"/>
    <col min="9473" max="9473" width="13.453125" style="2" customWidth="1"/>
    <col min="9474" max="9474" width="64.54296875" style="2" bestFit="1" customWidth="1"/>
    <col min="9475" max="9728" width="9.1796875" style="2"/>
    <col min="9729" max="9729" width="13.453125" style="2" customWidth="1"/>
    <col min="9730" max="9730" width="64.54296875" style="2" bestFit="1" customWidth="1"/>
    <col min="9731" max="9984" width="9.1796875" style="2"/>
    <col min="9985" max="9985" width="13.453125" style="2" customWidth="1"/>
    <col min="9986" max="9986" width="64.54296875" style="2" bestFit="1" customWidth="1"/>
    <col min="9987" max="10240" width="9.1796875" style="2"/>
    <col min="10241" max="10241" width="13.453125" style="2" customWidth="1"/>
    <col min="10242" max="10242" width="64.54296875" style="2" bestFit="1" customWidth="1"/>
    <col min="10243" max="10496" width="9.1796875" style="2"/>
    <col min="10497" max="10497" width="13.453125" style="2" customWidth="1"/>
    <col min="10498" max="10498" width="64.54296875" style="2" bestFit="1" customWidth="1"/>
    <col min="10499" max="10752" width="9.1796875" style="2"/>
    <col min="10753" max="10753" width="13.453125" style="2" customWidth="1"/>
    <col min="10754" max="10754" width="64.54296875" style="2" bestFit="1" customWidth="1"/>
    <col min="10755" max="11008" width="9.1796875" style="2"/>
    <col min="11009" max="11009" width="13.453125" style="2" customWidth="1"/>
    <col min="11010" max="11010" width="64.54296875" style="2" bestFit="1" customWidth="1"/>
    <col min="11011" max="11264" width="9.1796875" style="2"/>
    <col min="11265" max="11265" width="13.453125" style="2" customWidth="1"/>
    <col min="11266" max="11266" width="64.54296875" style="2" bestFit="1" customWidth="1"/>
    <col min="11267" max="11520" width="9.1796875" style="2"/>
    <col min="11521" max="11521" width="13.453125" style="2" customWidth="1"/>
    <col min="11522" max="11522" width="64.54296875" style="2" bestFit="1" customWidth="1"/>
    <col min="11523" max="11776" width="9.1796875" style="2"/>
    <col min="11777" max="11777" width="13.453125" style="2" customWidth="1"/>
    <col min="11778" max="11778" width="64.54296875" style="2" bestFit="1" customWidth="1"/>
    <col min="11779" max="12032" width="9.1796875" style="2"/>
    <col min="12033" max="12033" width="13.453125" style="2" customWidth="1"/>
    <col min="12034" max="12034" width="64.54296875" style="2" bestFit="1" customWidth="1"/>
    <col min="12035" max="12288" width="9.1796875" style="2"/>
    <col min="12289" max="12289" width="13.453125" style="2" customWidth="1"/>
    <col min="12290" max="12290" width="64.54296875" style="2" bestFit="1" customWidth="1"/>
    <col min="12291" max="12544" width="9.1796875" style="2"/>
    <col min="12545" max="12545" width="13.453125" style="2" customWidth="1"/>
    <col min="12546" max="12546" width="64.54296875" style="2" bestFit="1" customWidth="1"/>
    <col min="12547" max="12800" width="9.1796875" style="2"/>
    <col min="12801" max="12801" width="13.453125" style="2" customWidth="1"/>
    <col min="12802" max="12802" width="64.54296875" style="2" bestFit="1" customWidth="1"/>
    <col min="12803" max="13056" width="9.1796875" style="2"/>
    <col min="13057" max="13057" width="13.453125" style="2" customWidth="1"/>
    <col min="13058" max="13058" width="64.54296875" style="2" bestFit="1" customWidth="1"/>
    <col min="13059" max="13312" width="9.1796875" style="2"/>
    <col min="13313" max="13313" width="13.453125" style="2" customWidth="1"/>
    <col min="13314" max="13314" width="64.54296875" style="2" bestFit="1" customWidth="1"/>
    <col min="13315" max="13568" width="9.1796875" style="2"/>
    <col min="13569" max="13569" width="13.453125" style="2" customWidth="1"/>
    <col min="13570" max="13570" width="64.54296875" style="2" bestFit="1" customWidth="1"/>
    <col min="13571" max="13824" width="9.1796875" style="2"/>
    <col min="13825" max="13825" width="13.453125" style="2" customWidth="1"/>
    <col min="13826" max="13826" width="64.54296875" style="2" bestFit="1" customWidth="1"/>
    <col min="13827" max="14080" width="9.1796875" style="2"/>
    <col min="14081" max="14081" width="13.453125" style="2" customWidth="1"/>
    <col min="14082" max="14082" width="64.54296875" style="2" bestFit="1" customWidth="1"/>
    <col min="14083" max="14336" width="9.1796875" style="2"/>
    <col min="14337" max="14337" width="13.453125" style="2" customWidth="1"/>
    <col min="14338" max="14338" width="64.54296875" style="2" bestFit="1" customWidth="1"/>
    <col min="14339" max="14592" width="9.1796875" style="2"/>
    <col min="14593" max="14593" width="13.453125" style="2" customWidth="1"/>
    <col min="14594" max="14594" width="64.54296875" style="2" bestFit="1" customWidth="1"/>
    <col min="14595" max="14848" width="9.1796875" style="2"/>
    <col min="14849" max="14849" width="13.453125" style="2" customWidth="1"/>
    <col min="14850" max="14850" width="64.54296875" style="2" bestFit="1" customWidth="1"/>
    <col min="14851" max="15104" width="9.1796875" style="2"/>
    <col min="15105" max="15105" width="13.453125" style="2" customWidth="1"/>
    <col min="15106" max="15106" width="64.54296875" style="2" bestFit="1" customWidth="1"/>
    <col min="15107" max="15360" width="9.1796875" style="2"/>
    <col min="15361" max="15361" width="13.453125" style="2" customWidth="1"/>
    <col min="15362" max="15362" width="64.54296875" style="2" bestFit="1" customWidth="1"/>
    <col min="15363" max="15616" width="9.1796875" style="2"/>
    <col min="15617" max="15617" width="13.453125" style="2" customWidth="1"/>
    <col min="15618" max="15618" width="64.54296875" style="2" bestFit="1" customWidth="1"/>
    <col min="15619" max="15872" width="9.1796875" style="2"/>
    <col min="15873" max="15873" width="13.453125" style="2" customWidth="1"/>
    <col min="15874" max="15874" width="64.54296875" style="2" bestFit="1" customWidth="1"/>
    <col min="15875" max="16128" width="9.1796875" style="2"/>
    <col min="16129" max="16129" width="13.453125" style="2" customWidth="1"/>
    <col min="16130" max="16130" width="64.54296875" style="2" bestFit="1" customWidth="1"/>
    <col min="16131" max="16384" width="9.1796875" style="2"/>
  </cols>
  <sheetData>
    <row r="1" spans="1:12" ht="13">
      <c r="A1" s="1" t="s">
        <v>168</v>
      </c>
    </row>
    <row r="3" spans="1:12" ht="13">
      <c r="A3" s="166" t="s">
        <v>1</v>
      </c>
      <c r="B3" s="166" t="s">
        <v>169</v>
      </c>
    </row>
    <row r="4" spans="1:12">
      <c r="A4" s="6">
        <v>2012</v>
      </c>
      <c r="B4" s="187">
        <v>3048</v>
      </c>
      <c r="D4" s="142"/>
      <c r="E4" s="142"/>
      <c r="F4" s="142"/>
      <c r="G4" s="142"/>
      <c r="H4" s="142"/>
      <c r="I4" s="142"/>
      <c r="J4" s="142"/>
      <c r="K4" s="142"/>
      <c r="L4" s="142"/>
    </row>
    <row r="5" spans="1:12">
      <c r="A5" s="4">
        <v>2013</v>
      </c>
      <c r="B5" s="188">
        <v>2826</v>
      </c>
    </row>
    <row r="6" spans="1:12">
      <c r="A6" s="4">
        <v>2014</v>
      </c>
      <c r="B6" s="188">
        <v>2744</v>
      </c>
    </row>
    <row r="7" spans="1:12">
      <c r="A7" s="4">
        <v>2015</v>
      </c>
      <c r="B7" s="188">
        <v>2623</v>
      </c>
    </row>
    <row r="8" spans="1:12">
      <c r="A8" s="4">
        <v>2016</v>
      </c>
      <c r="B8" s="188">
        <v>2455</v>
      </c>
    </row>
    <row r="9" spans="1:12">
      <c r="A9" s="4">
        <v>2017</v>
      </c>
      <c r="B9" s="188">
        <v>2438</v>
      </c>
    </row>
    <row r="10" spans="1:12">
      <c r="A10" s="4">
        <v>2018</v>
      </c>
      <c r="B10" s="188">
        <v>2507</v>
      </c>
    </row>
    <row r="11" spans="1:12">
      <c r="A11" s="4">
        <v>2019</v>
      </c>
      <c r="B11" s="188">
        <v>2516</v>
      </c>
    </row>
    <row r="12" spans="1:12">
      <c r="A12" s="4" t="s">
        <v>362</v>
      </c>
      <c r="B12" s="188">
        <v>2495</v>
      </c>
    </row>
    <row r="13" spans="1:12">
      <c r="A13" s="4" t="s">
        <v>353</v>
      </c>
      <c r="B13" s="188">
        <v>2416</v>
      </c>
    </row>
    <row r="14" spans="1:12">
      <c r="A14" s="4" t="s">
        <v>203</v>
      </c>
      <c r="B14" s="188">
        <v>2417</v>
      </c>
    </row>
    <row r="15" spans="1:12">
      <c r="A15" s="4" t="s">
        <v>346</v>
      </c>
      <c r="B15" s="188">
        <v>2393</v>
      </c>
    </row>
    <row r="16" spans="1:12">
      <c r="A16" s="5" t="s">
        <v>347</v>
      </c>
      <c r="B16" s="189">
        <v>2369</v>
      </c>
    </row>
    <row r="18" spans="1:1">
      <c r="A18" s="2" t="s">
        <v>152</v>
      </c>
    </row>
  </sheetData>
  <pageMargins left="0.7" right="0.7" top="0.75" bottom="0.75" header="0.3" footer="0.3"/>
  <pageSetup orientation="portrait" horizontalDpi="1200" verticalDpi="12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F5AE2-E14C-4EFC-89BA-5BFCEDCDA7AE}">
  <dimension ref="A1:E41"/>
  <sheetViews>
    <sheetView workbookViewId="0"/>
  </sheetViews>
  <sheetFormatPr defaultColWidth="9.1796875" defaultRowHeight="12.5"/>
  <cols>
    <col min="1" max="1" width="10" style="2" customWidth="1"/>
    <col min="2" max="2" width="52.7265625" style="2" bestFit="1" customWidth="1"/>
    <col min="3" max="256" width="9.1796875" style="2"/>
    <col min="257" max="257" width="10" style="2" customWidth="1"/>
    <col min="258" max="258" width="52.7265625" style="2" bestFit="1" customWidth="1"/>
    <col min="259" max="512" width="9.1796875" style="2"/>
    <col min="513" max="513" width="10" style="2" customWidth="1"/>
    <col min="514" max="514" width="52.7265625" style="2" bestFit="1" customWidth="1"/>
    <col min="515" max="768" width="9.1796875" style="2"/>
    <col min="769" max="769" width="10" style="2" customWidth="1"/>
    <col min="770" max="770" width="52.7265625" style="2" bestFit="1" customWidth="1"/>
    <col min="771" max="1024" width="9.1796875" style="2"/>
    <col min="1025" max="1025" width="10" style="2" customWidth="1"/>
    <col min="1026" max="1026" width="52.7265625" style="2" bestFit="1" customWidth="1"/>
    <col min="1027" max="1280" width="9.1796875" style="2"/>
    <col min="1281" max="1281" width="10" style="2" customWidth="1"/>
    <col min="1282" max="1282" width="52.7265625" style="2" bestFit="1" customWidth="1"/>
    <col min="1283" max="1536" width="9.1796875" style="2"/>
    <col min="1537" max="1537" width="10" style="2" customWidth="1"/>
    <col min="1538" max="1538" width="52.7265625" style="2" bestFit="1" customWidth="1"/>
    <col min="1539" max="1792" width="9.1796875" style="2"/>
    <col min="1793" max="1793" width="10" style="2" customWidth="1"/>
    <col min="1794" max="1794" width="52.7265625" style="2" bestFit="1" customWidth="1"/>
    <col min="1795" max="2048" width="9.1796875" style="2"/>
    <col min="2049" max="2049" width="10" style="2" customWidth="1"/>
    <col min="2050" max="2050" width="52.7265625" style="2" bestFit="1" customWidth="1"/>
    <col min="2051" max="2304" width="9.1796875" style="2"/>
    <col min="2305" max="2305" width="10" style="2" customWidth="1"/>
    <col min="2306" max="2306" width="52.7265625" style="2" bestFit="1" customWidth="1"/>
    <col min="2307" max="2560" width="9.1796875" style="2"/>
    <col min="2561" max="2561" width="10" style="2" customWidth="1"/>
    <col min="2562" max="2562" width="52.7265625" style="2" bestFit="1" customWidth="1"/>
    <col min="2563" max="2816" width="9.1796875" style="2"/>
    <col min="2817" max="2817" width="10" style="2" customWidth="1"/>
    <col min="2818" max="2818" width="52.7265625" style="2" bestFit="1" customWidth="1"/>
    <col min="2819" max="3072" width="9.1796875" style="2"/>
    <col min="3073" max="3073" width="10" style="2" customWidth="1"/>
    <col min="3074" max="3074" width="52.7265625" style="2" bestFit="1" customWidth="1"/>
    <col min="3075" max="3328" width="9.1796875" style="2"/>
    <col min="3329" max="3329" width="10" style="2" customWidth="1"/>
    <col min="3330" max="3330" width="52.7265625" style="2" bestFit="1" customWidth="1"/>
    <col min="3331" max="3584" width="9.1796875" style="2"/>
    <col min="3585" max="3585" width="10" style="2" customWidth="1"/>
    <col min="3586" max="3586" width="52.7265625" style="2" bestFit="1" customWidth="1"/>
    <col min="3587" max="3840" width="9.1796875" style="2"/>
    <col min="3841" max="3841" width="10" style="2" customWidth="1"/>
    <col min="3842" max="3842" width="52.7265625" style="2" bestFit="1" customWidth="1"/>
    <col min="3843" max="4096" width="9.1796875" style="2"/>
    <col min="4097" max="4097" width="10" style="2" customWidth="1"/>
    <col min="4098" max="4098" width="52.7265625" style="2" bestFit="1" customWidth="1"/>
    <col min="4099" max="4352" width="9.1796875" style="2"/>
    <col min="4353" max="4353" width="10" style="2" customWidth="1"/>
    <col min="4354" max="4354" width="52.7265625" style="2" bestFit="1" customWidth="1"/>
    <col min="4355" max="4608" width="9.1796875" style="2"/>
    <col min="4609" max="4609" width="10" style="2" customWidth="1"/>
    <col min="4610" max="4610" width="52.7265625" style="2" bestFit="1" customWidth="1"/>
    <col min="4611" max="4864" width="9.1796875" style="2"/>
    <col min="4865" max="4865" width="10" style="2" customWidth="1"/>
    <col min="4866" max="4866" width="52.7265625" style="2" bestFit="1" customWidth="1"/>
    <col min="4867" max="5120" width="9.1796875" style="2"/>
    <col min="5121" max="5121" width="10" style="2" customWidth="1"/>
    <col min="5122" max="5122" width="52.7265625" style="2" bestFit="1" customWidth="1"/>
    <col min="5123" max="5376" width="9.1796875" style="2"/>
    <col min="5377" max="5377" width="10" style="2" customWidth="1"/>
    <col min="5378" max="5378" width="52.7265625" style="2" bestFit="1" customWidth="1"/>
    <col min="5379" max="5632" width="9.1796875" style="2"/>
    <col min="5633" max="5633" width="10" style="2" customWidth="1"/>
    <col min="5634" max="5634" width="52.7265625" style="2" bestFit="1" customWidth="1"/>
    <col min="5635" max="5888" width="9.1796875" style="2"/>
    <col min="5889" max="5889" width="10" style="2" customWidth="1"/>
    <col min="5890" max="5890" width="52.7265625" style="2" bestFit="1" customWidth="1"/>
    <col min="5891" max="6144" width="9.1796875" style="2"/>
    <col min="6145" max="6145" width="10" style="2" customWidth="1"/>
    <col min="6146" max="6146" width="52.7265625" style="2" bestFit="1" customWidth="1"/>
    <col min="6147" max="6400" width="9.1796875" style="2"/>
    <col min="6401" max="6401" width="10" style="2" customWidth="1"/>
    <col min="6402" max="6402" width="52.7265625" style="2" bestFit="1" customWidth="1"/>
    <col min="6403" max="6656" width="9.1796875" style="2"/>
    <col min="6657" max="6657" width="10" style="2" customWidth="1"/>
    <col min="6658" max="6658" width="52.7265625" style="2" bestFit="1" customWidth="1"/>
    <col min="6659" max="6912" width="9.1796875" style="2"/>
    <col min="6913" max="6913" width="10" style="2" customWidth="1"/>
    <col min="6914" max="6914" width="52.7265625" style="2" bestFit="1" customWidth="1"/>
    <col min="6915" max="7168" width="9.1796875" style="2"/>
    <col min="7169" max="7169" width="10" style="2" customWidth="1"/>
    <col min="7170" max="7170" width="52.7265625" style="2" bestFit="1" customWidth="1"/>
    <col min="7171" max="7424" width="9.1796875" style="2"/>
    <col min="7425" max="7425" width="10" style="2" customWidth="1"/>
    <col min="7426" max="7426" width="52.7265625" style="2" bestFit="1" customWidth="1"/>
    <col min="7427" max="7680" width="9.1796875" style="2"/>
    <col min="7681" max="7681" width="10" style="2" customWidth="1"/>
    <col min="7682" max="7682" width="52.7265625" style="2" bestFit="1" customWidth="1"/>
    <col min="7683" max="7936" width="9.1796875" style="2"/>
    <col min="7937" max="7937" width="10" style="2" customWidth="1"/>
    <col min="7938" max="7938" width="52.7265625" style="2" bestFit="1" customWidth="1"/>
    <col min="7939" max="8192" width="9.1796875" style="2"/>
    <col min="8193" max="8193" width="10" style="2" customWidth="1"/>
    <col min="8194" max="8194" width="52.7265625" style="2" bestFit="1" customWidth="1"/>
    <col min="8195" max="8448" width="9.1796875" style="2"/>
    <col min="8449" max="8449" width="10" style="2" customWidth="1"/>
    <col min="8450" max="8450" width="52.7265625" style="2" bestFit="1" customWidth="1"/>
    <col min="8451" max="8704" width="9.1796875" style="2"/>
    <col min="8705" max="8705" width="10" style="2" customWidth="1"/>
    <col min="8706" max="8706" width="52.7265625" style="2" bestFit="1" customWidth="1"/>
    <col min="8707" max="8960" width="9.1796875" style="2"/>
    <col min="8961" max="8961" width="10" style="2" customWidth="1"/>
    <col min="8962" max="8962" width="52.7265625" style="2" bestFit="1" customWidth="1"/>
    <col min="8963" max="9216" width="9.1796875" style="2"/>
    <col min="9217" max="9217" width="10" style="2" customWidth="1"/>
    <col min="9218" max="9218" width="52.7265625" style="2" bestFit="1" customWidth="1"/>
    <col min="9219" max="9472" width="9.1796875" style="2"/>
    <col min="9473" max="9473" width="10" style="2" customWidth="1"/>
    <col min="9474" max="9474" width="52.7265625" style="2" bestFit="1" customWidth="1"/>
    <col min="9475" max="9728" width="9.1796875" style="2"/>
    <col min="9729" max="9729" width="10" style="2" customWidth="1"/>
    <col min="9730" max="9730" width="52.7265625" style="2" bestFit="1" customWidth="1"/>
    <col min="9731" max="9984" width="9.1796875" style="2"/>
    <col min="9985" max="9985" width="10" style="2" customWidth="1"/>
    <col min="9986" max="9986" width="52.7265625" style="2" bestFit="1" customWidth="1"/>
    <col min="9987" max="10240" width="9.1796875" style="2"/>
    <col min="10241" max="10241" width="10" style="2" customWidth="1"/>
    <col min="10242" max="10242" width="52.7265625" style="2" bestFit="1" customWidth="1"/>
    <col min="10243" max="10496" width="9.1796875" style="2"/>
    <col min="10497" max="10497" width="10" style="2" customWidth="1"/>
    <col min="10498" max="10498" width="52.7265625" style="2" bestFit="1" customWidth="1"/>
    <col min="10499" max="10752" width="9.1796875" style="2"/>
    <col min="10753" max="10753" width="10" style="2" customWidth="1"/>
    <col min="10754" max="10754" width="52.7265625" style="2" bestFit="1" customWidth="1"/>
    <col min="10755" max="11008" width="9.1796875" style="2"/>
    <col min="11009" max="11009" width="10" style="2" customWidth="1"/>
    <col min="11010" max="11010" width="52.7265625" style="2" bestFit="1" customWidth="1"/>
    <col min="11011" max="11264" width="9.1796875" style="2"/>
    <col min="11265" max="11265" width="10" style="2" customWidth="1"/>
    <col min="11266" max="11266" width="52.7265625" style="2" bestFit="1" customWidth="1"/>
    <col min="11267" max="11520" width="9.1796875" style="2"/>
    <col min="11521" max="11521" width="10" style="2" customWidth="1"/>
    <col min="11522" max="11522" width="52.7265625" style="2" bestFit="1" customWidth="1"/>
    <col min="11523" max="11776" width="9.1796875" style="2"/>
    <col min="11777" max="11777" width="10" style="2" customWidth="1"/>
    <col min="11778" max="11778" width="52.7265625" style="2" bestFit="1" customWidth="1"/>
    <col min="11779" max="12032" width="9.1796875" style="2"/>
    <col min="12033" max="12033" width="10" style="2" customWidth="1"/>
    <col min="12034" max="12034" width="52.7265625" style="2" bestFit="1" customWidth="1"/>
    <col min="12035" max="12288" width="9.1796875" style="2"/>
    <col min="12289" max="12289" width="10" style="2" customWidth="1"/>
    <col min="12290" max="12290" width="52.7265625" style="2" bestFit="1" customWidth="1"/>
    <col min="12291" max="12544" width="9.1796875" style="2"/>
    <col min="12545" max="12545" width="10" style="2" customWidth="1"/>
    <col min="12546" max="12546" width="52.7265625" style="2" bestFit="1" customWidth="1"/>
    <col min="12547" max="12800" width="9.1796875" style="2"/>
    <col min="12801" max="12801" width="10" style="2" customWidth="1"/>
    <col min="12802" max="12802" width="52.7265625" style="2" bestFit="1" customWidth="1"/>
    <col min="12803" max="13056" width="9.1796875" style="2"/>
    <col min="13057" max="13057" width="10" style="2" customWidth="1"/>
    <col min="13058" max="13058" width="52.7265625" style="2" bestFit="1" customWidth="1"/>
    <col min="13059" max="13312" width="9.1796875" style="2"/>
    <col min="13313" max="13313" width="10" style="2" customWidth="1"/>
    <col min="13314" max="13314" width="52.7265625" style="2" bestFit="1" customWidth="1"/>
    <col min="13315" max="13568" width="9.1796875" style="2"/>
    <col min="13569" max="13569" width="10" style="2" customWidth="1"/>
    <col min="13570" max="13570" width="52.7265625" style="2" bestFit="1" customWidth="1"/>
    <col min="13571" max="13824" width="9.1796875" style="2"/>
    <col min="13825" max="13825" width="10" style="2" customWidth="1"/>
    <col min="13826" max="13826" width="52.7265625" style="2" bestFit="1" customWidth="1"/>
    <col min="13827" max="14080" width="9.1796875" style="2"/>
    <col min="14081" max="14081" width="10" style="2" customWidth="1"/>
    <col min="14082" max="14082" width="52.7265625" style="2" bestFit="1" customWidth="1"/>
    <col min="14083" max="14336" width="9.1796875" style="2"/>
    <col min="14337" max="14337" width="10" style="2" customWidth="1"/>
    <col min="14338" max="14338" width="52.7265625" style="2" bestFit="1" customWidth="1"/>
    <col min="14339" max="14592" width="9.1796875" style="2"/>
    <col min="14593" max="14593" width="10" style="2" customWidth="1"/>
    <col min="14594" max="14594" width="52.7265625" style="2" bestFit="1" customWidth="1"/>
    <col min="14595" max="14848" width="9.1796875" style="2"/>
    <col min="14849" max="14849" width="10" style="2" customWidth="1"/>
    <col min="14850" max="14850" width="52.7265625" style="2" bestFit="1" customWidth="1"/>
    <col min="14851" max="15104" width="9.1796875" style="2"/>
    <col min="15105" max="15105" width="10" style="2" customWidth="1"/>
    <col min="15106" max="15106" width="52.7265625" style="2" bestFit="1" customWidth="1"/>
    <col min="15107" max="15360" width="9.1796875" style="2"/>
    <col min="15361" max="15361" width="10" style="2" customWidth="1"/>
    <col min="15362" max="15362" width="52.7265625" style="2" bestFit="1" customWidth="1"/>
    <col min="15363" max="15616" width="9.1796875" style="2"/>
    <col min="15617" max="15617" width="10" style="2" customWidth="1"/>
    <col min="15618" max="15618" width="52.7265625" style="2" bestFit="1" customWidth="1"/>
    <col min="15619" max="15872" width="9.1796875" style="2"/>
    <col min="15873" max="15873" width="10" style="2" customWidth="1"/>
    <col min="15874" max="15874" width="52.7265625" style="2" bestFit="1" customWidth="1"/>
    <col min="15875" max="16128" width="9.1796875" style="2"/>
    <col min="16129" max="16129" width="10" style="2" customWidth="1"/>
    <col min="16130" max="16130" width="52.7265625" style="2" bestFit="1" customWidth="1"/>
    <col min="16131" max="16384" width="9.1796875" style="2"/>
  </cols>
  <sheetData>
    <row r="1" spans="1:5" ht="13">
      <c r="A1" s="1" t="s">
        <v>170</v>
      </c>
    </row>
    <row r="3" spans="1:5" ht="13">
      <c r="A3" s="88" t="s">
        <v>13</v>
      </c>
      <c r="B3" s="90" t="s">
        <v>171</v>
      </c>
    </row>
    <row r="4" spans="1:5" ht="13">
      <c r="A4" s="120" t="s">
        <v>50</v>
      </c>
      <c r="B4" s="143">
        <v>5.0999999999999997E-2</v>
      </c>
      <c r="D4" s="1" t="s">
        <v>14</v>
      </c>
      <c r="E4" s="144">
        <v>0.10100000000000001</v>
      </c>
    </row>
    <row r="5" spans="1:5">
      <c r="A5" s="120" t="s">
        <v>46</v>
      </c>
      <c r="B5" s="143">
        <v>6.2E-2</v>
      </c>
    </row>
    <row r="6" spans="1:5">
      <c r="A6" s="120" t="s">
        <v>44</v>
      </c>
      <c r="B6" s="143">
        <v>6.4000000000000001E-2</v>
      </c>
    </row>
    <row r="7" spans="1:5">
      <c r="A7" s="120" t="s">
        <v>38</v>
      </c>
      <c r="B7" s="143">
        <v>7.3999999999999996E-2</v>
      </c>
      <c r="D7" s="37"/>
    </row>
    <row r="8" spans="1:5">
      <c r="A8" s="120" t="s">
        <v>53</v>
      </c>
      <c r="B8" s="143">
        <v>7.6999999999999999E-2</v>
      </c>
    </row>
    <row r="9" spans="1:5">
      <c r="A9" s="120" t="s">
        <v>30</v>
      </c>
      <c r="B9" s="143">
        <v>7.6999999999999999E-2</v>
      </c>
    </row>
    <row r="10" spans="1:5">
      <c r="A10" s="120" t="s">
        <v>29</v>
      </c>
      <c r="B10" s="143">
        <v>7.9000000000000001E-2</v>
      </c>
    </row>
    <row r="11" spans="1:5">
      <c r="A11" s="120" t="s">
        <v>15</v>
      </c>
      <c r="B11" s="143">
        <v>8.2000000000000003E-2</v>
      </c>
    </row>
    <row r="12" spans="1:5">
      <c r="A12" s="120" t="s">
        <v>34</v>
      </c>
      <c r="B12" s="143">
        <v>8.5000000000000006E-2</v>
      </c>
    </row>
    <row r="13" spans="1:5">
      <c r="A13" s="120" t="s">
        <v>27</v>
      </c>
      <c r="B13" s="143">
        <v>8.5000000000000006E-2</v>
      </c>
    </row>
    <row r="14" spans="1:5">
      <c r="A14" s="120" t="s">
        <v>51</v>
      </c>
      <c r="B14" s="143">
        <v>8.5999999999999993E-2</v>
      </c>
    </row>
    <row r="15" spans="1:5">
      <c r="A15" s="120" t="s">
        <v>24</v>
      </c>
      <c r="B15" s="143">
        <v>9.1999999999999998E-2</v>
      </c>
    </row>
    <row r="16" spans="1:5">
      <c r="A16" s="120" t="s">
        <v>21</v>
      </c>
      <c r="B16" s="143">
        <v>9.1999999999999998E-2</v>
      </c>
    </row>
    <row r="17" spans="1:5">
      <c r="A17" s="120" t="s">
        <v>39</v>
      </c>
      <c r="B17" s="143">
        <v>9.4E-2</v>
      </c>
    </row>
    <row r="18" spans="1:5">
      <c r="A18" s="120" t="s">
        <v>20</v>
      </c>
      <c r="B18" s="143">
        <v>9.8000000000000004E-2</v>
      </c>
    </row>
    <row r="19" spans="1:5">
      <c r="A19" s="120" t="s">
        <v>23</v>
      </c>
      <c r="B19" s="143">
        <v>9.9000000000000005E-2</v>
      </c>
    </row>
    <row r="20" spans="1:5">
      <c r="A20" s="120" t="s">
        <v>32</v>
      </c>
      <c r="B20" s="143">
        <v>9.9000000000000005E-2</v>
      </c>
    </row>
    <row r="21" spans="1:5">
      <c r="A21" s="120" t="s">
        <v>37</v>
      </c>
      <c r="B21" s="143">
        <v>0.1</v>
      </c>
    </row>
    <row r="22" spans="1:5">
      <c r="A22" s="120" t="s">
        <v>49</v>
      </c>
      <c r="B22" s="143">
        <v>0.10100000000000001</v>
      </c>
    </row>
    <row r="23" spans="1:5">
      <c r="A23" s="120" t="s">
        <v>35</v>
      </c>
      <c r="B23" s="143">
        <v>0.10100000000000001</v>
      </c>
      <c r="D23" s="37"/>
      <c r="E23" s="145"/>
    </row>
    <row r="24" spans="1:5">
      <c r="A24" s="120" t="s">
        <v>61</v>
      </c>
      <c r="B24" s="143">
        <v>0.104</v>
      </c>
    </row>
    <row r="25" spans="1:5">
      <c r="A25" s="120" t="s">
        <v>55</v>
      </c>
      <c r="B25" s="143">
        <v>0.105</v>
      </c>
    </row>
    <row r="26" spans="1:5">
      <c r="A26" s="120" t="s">
        <v>45</v>
      </c>
      <c r="B26" s="143">
        <v>0.106</v>
      </c>
    </row>
    <row r="27" spans="1:5">
      <c r="A27" s="120" t="s">
        <v>42</v>
      </c>
      <c r="B27" s="143">
        <v>0.108</v>
      </c>
    </row>
    <row r="28" spans="1:5">
      <c r="A28" s="120" t="s">
        <v>16</v>
      </c>
      <c r="B28" s="143">
        <v>0.109</v>
      </c>
    </row>
    <row r="29" spans="1:5">
      <c r="A29" s="120" t="s">
        <v>28</v>
      </c>
      <c r="B29" s="143">
        <v>0.11</v>
      </c>
    </row>
    <row r="30" spans="1:5">
      <c r="A30" s="120" t="s">
        <v>58</v>
      </c>
      <c r="B30" s="143">
        <v>0.115</v>
      </c>
    </row>
    <row r="31" spans="1:5">
      <c r="A31" s="120" t="s">
        <v>48</v>
      </c>
      <c r="B31" s="143">
        <v>0.11700000000000001</v>
      </c>
    </row>
    <row r="32" spans="1:5">
      <c r="A32" s="120" t="s">
        <v>40</v>
      </c>
      <c r="B32" s="143">
        <v>0.11799999999999999</v>
      </c>
    </row>
    <row r="33" spans="1:2">
      <c r="A33" s="120" t="s">
        <v>22</v>
      </c>
      <c r="B33" s="143">
        <v>0.12</v>
      </c>
    </row>
    <row r="34" spans="1:2">
      <c r="A34" s="120" t="s">
        <v>18</v>
      </c>
      <c r="B34" s="143">
        <v>0.129</v>
      </c>
    </row>
    <row r="35" spans="1:2">
      <c r="A35" s="120" t="s">
        <v>25</v>
      </c>
      <c r="B35" s="143">
        <v>0.13</v>
      </c>
    </row>
    <row r="36" spans="1:2">
      <c r="A36" s="120" t="s">
        <v>43</v>
      </c>
      <c r="B36" s="143">
        <v>0.13</v>
      </c>
    </row>
    <row r="37" spans="1:2">
      <c r="A37" s="120" t="s">
        <v>33</v>
      </c>
      <c r="B37" s="143">
        <v>0.13100000000000001</v>
      </c>
    </row>
    <row r="38" spans="1:2">
      <c r="A38" s="120" t="s">
        <v>17</v>
      </c>
      <c r="B38" s="143">
        <v>0.13300000000000001</v>
      </c>
    </row>
    <row r="39" spans="1:2">
      <c r="A39" s="120" t="s">
        <v>54</v>
      </c>
      <c r="B39" s="143">
        <v>0.13500000000000001</v>
      </c>
    </row>
    <row r="40" spans="1:2" ht="13">
      <c r="A40" s="190" t="s">
        <v>60</v>
      </c>
      <c r="B40" s="191">
        <v>0.20300000000000001</v>
      </c>
    </row>
    <row r="41" spans="1:2">
      <c r="A41" s="123" t="s">
        <v>57</v>
      </c>
      <c r="B41" s="146">
        <v>0.2074</v>
      </c>
    </row>
  </sheetData>
  <pageMargins left="0.7" right="0.7" top="0.75" bottom="0.75" header="0.3" footer="0.3"/>
  <pageSetup orientation="portrait" horizontalDpi="1200" verticalDpi="12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E86A0-1AD5-469A-8540-1F2E4175A48D}">
  <dimension ref="A1:C23"/>
  <sheetViews>
    <sheetView zoomScaleNormal="100" workbookViewId="0"/>
  </sheetViews>
  <sheetFormatPr defaultColWidth="9.1796875" defaultRowHeight="12.5"/>
  <cols>
    <col min="1" max="1" width="9.1796875" style="2"/>
    <col min="2" max="2" width="30.453125" style="2" bestFit="1" customWidth="1"/>
    <col min="3" max="3" width="44.453125" style="2" bestFit="1" customWidth="1"/>
    <col min="4" max="258" width="9.1796875" style="2"/>
    <col min="259" max="259" width="55.1796875" style="2" bestFit="1" customWidth="1"/>
    <col min="260" max="514" width="9.1796875" style="2"/>
    <col min="515" max="515" width="55.1796875" style="2" bestFit="1" customWidth="1"/>
    <col min="516" max="770" width="9.1796875" style="2"/>
    <col min="771" max="771" width="55.1796875" style="2" bestFit="1" customWidth="1"/>
    <col min="772" max="1026" width="9.1796875" style="2"/>
    <col min="1027" max="1027" width="55.1796875" style="2" bestFit="1" customWidth="1"/>
    <col min="1028" max="1282" width="9.1796875" style="2"/>
    <col min="1283" max="1283" width="55.1796875" style="2" bestFit="1" customWidth="1"/>
    <col min="1284" max="1538" width="9.1796875" style="2"/>
    <col min="1539" max="1539" width="55.1796875" style="2" bestFit="1" customWidth="1"/>
    <col min="1540" max="1794" width="9.1796875" style="2"/>
    <col min="1795" max="1795" width="55.1796875" style="2" bestFit="1" customWidth="1"/>
    <col min="1796" max="2050" width="9.1796875" style="2"/>
    <col min="2051" max="2051" width="55.1796875" style="2" bestFit="1" customWidth="1"/>
    <col min="2052" max="2306" width="9.1796875" style="2"/>
    <col min="2307" max="2307" width="55.1796875" style="2" bestFit="1" customWidth="1"/>
    <col min="2308" max="2562" width="9.1796875" style="2"/>
    <col min="2563" max="2563" width="55.1796875" style="2" bestFit="1" customWidth="1"/>
    <col min="2564" max="2818" width="9.1796875" style="2"/>
    <col min="2819" max="2819" width="55.1796875" style="2" bestFit="1" customWidth="1"/>
    <col min="2820" max="3074" width="9.1796875" style="2"/>
    <col min="3075" max="3075" width="55.1796875" style="2" bestFit="1" customWidth="1"/>
    <col min="3076" max="3330" width="9.1796875" style="2"/>
    <col min="3331" max="3331" width="55.1796875" style="2" bestFit="1" customWidth="1"/>
    <col min="3332" max="3586" width="9.1796875" style="2"/>
    <col min="3587" max="3587" width="55.1796875" style="2" bestFit="1" customWidth="1"/>
    <col min="3588" max="3842" width="9.1796875" style="2"/>
    <col min="3843" max="3843" width="55.1796875" style="2" bestFit="1" customWidth="1"/>
    <col min="3844" max="4098" width="9.1796875" style="2"/>
    <col min="4099" max="4099" width="55.1796875" style="2" bestFit="1" customWidth="1"/>
    <col min="4100" max="4354" width="9.1796875" style="2"/>
    <col min="4355" max="4355" width="55.1796875" style="2" bestFit="1" customWidth="1"/>
    <col min="4356" max="4610" width="9.1796875" style="2"/>
    <col min="4611" max="4611" width="55.1796875" style="2" bestFit="1" customWidth="1"/>
    <col min="4612" max="4866" width="9.1796875" style="2"/>
    <col min="4867" max="4867" width="55.1796875" style="2" bestFit="1" customWidth="1"/>
    <col min="4868" max="5122" width="9.1796875" style="2"/>
    <col min="5123" max="5123" width="55.1796875" style="2" bestFit="1" customWidth="1"/>
    <col min="5124" max="5378" width="9.1796875" style="2"/>
    <col min="5379" max="5379" width="55.1796875" style="2" bestFit="1" customWidth="1"/>
    <col min="5380" max="5634" width="9.1796875" style="2"/>
    <col min="5635" max="5635" width="55.1796875" style="2" bestFit="1" customWidth="1"/>
    <col min="5636" max="5890" width="9.1796875" style="2"/>
    <col min="5891" max="5891" width="55.1796875" style="2" bestFit="1" customWidth="1"/>
    <col min="5892" max="6146" width="9.1796875" style="2"/>
    <col min="6147" max="6147" width="55.1796875" style="2" bestFit="1" customWidth="1"/>
    <col min="6148" max="6402" width="9.1796875" style="2"/>
    <col min="6403" max="6403" width="55.1796875" style="2" bestFit="1" customWidth="1"/>
    <col min="6404" max="6658" width="9.1796875" style="2"/>
    <col min="6659" max="6659" width="55.1796875" style="2" bestFit="1" customWidth="1"/>
    <col min="6660" max="6914" width="9.1796875" style="2"/>
    <col min="6915" max="6915" width="55.1796875" style="2" bestFit="1" customWidth="1"/>
    <col min="6916" max="7170" width="9.1796875" style="2"/>
    <col min="7171" max="7171" width="55.1796875" style="2" bestFit="1" customWidth="1"/>
    <col min="7172" max="7426" width="9.1796875" style="2"/>
    <col min="7427" max="7427" width="55.1796875" style="2" bestFit="1" customWidth="1"/>
    <col min="7428" max="7682" width="9.1796875" style="2"/>
    <col min="7683" max="7683" width="55.1796875" style="2" bestFit="1" customWidth="1"/>
    <col min="7684" max="7938" width="9.1796875" style="2"/>
    <col min="7939" max="7939" width="55.1796875" style="2" bestFit="1" customWidth="1"/>
    <col min="7940" max="8194" width="9.1796875" style="2"/>
    <col min="8195" max="8195" width="55.1796875" style="2" bestFit="1" customWidth="1"/>
    <col min="8196" max="8450" width="9.1796875" style="2"/>
    <col min="8451" max="8451" width="55.1796875" style="2" bestFit="1" customWidth="1"/>
    <col min="8452" max="8706" width="9.1796875" style="2"/>
    <col min="8707" max="8707" width="55.1796875" style="2" bestFit="1" customWidth="1"/>
    <col min="8708" max="8962" width="9.1796875" style="2"/>
    <col min="8963" max="8963" width="55.1796875" style="2" bestFit="1" customWidth="1"/>
    <col min="8964" max="9218" width="9.1796875" style="2"/>
    <col min="9219" max="9219" width="55.1796875" style="2" bestFit="1" customWidth="1"/>
    <col min="9220" max="9474" width="9.1796875" style="2"/>
    <col min="9475" max="9475" width="55.1796875" style="2" bestFit="1" customWidth="1"/>
    <col min="9476" max="9730" width="9.1796875" style="2"/>
    <col min="9731" max="9731" width="55.1796875" style="2" bestFit="1" customWidth="1"/>
    <col min="9732" max="9986" width="9.1796875" style="2"/>
    <col min="9987" max="9987" width="55.1796875" style="2" bestFit="1" customWidth="1"/>
    <col min="9988" max="10242" width="9.1796875" style="2"/>
    <col min="10243" max="10243" width="55.1796875" style="2" bestFit="1" customWidth="1"/>
    <col min="10244" max="10498" width="9.1796875" style="2"/>
    <col min="10499" max="10499" width="55.1796875" style="2" bestFit="1" customWidth="1"/>
    <col min="10500" max="10754" width="9.1796875" style="2"/>
    <col min="10755" max="10755" width="55.1796875" style="2" bestFit="1" customWidth="1"/>
    <col min="10756" max="11010" width="9.1796875" style="2"/>
    <col min="11011" max="11011" width="55.1796875" style="2" bestFit="1" customWidth="1"/>
    <col min="11012" max="11266" width="9.1796875" style="2"/>
    <col min="11267" max="11267" width="55.1796875" style="2" bestFit="1" customWidth="1"/>
    <col min="11268" max="11522" width="9.1796875" style="2"/>
    <col min="11523" max="11523" width="55.1796875" style="2" bestFit="1" customWidth="1"/>
    <col min="11524" max="11778" width="9.1796875" style="2"/>
    <col min="11779" max="11779" width="55.1796875" style="2" bestFit="1" customWidth="1"/>
    <col min="11780" max="12034" width="9.1796875" style="2"/>
    <col min="12035" max="12035" width="55.1796875" style="2" bestFit="1" customWidth="1"/>
    <col min="12036" max="12290" width="9.1796875" style="2"/>
    <col min="12291" max="12291" width="55.1796875" style="2" bestFit="1" customWidth="1"/>
    <col min="12292" max="12546" width="9.1796875" style="2"/>
    <col min="12547" max="12547" width="55.1796875" style="2" bestFit="1" customWidth="1"/>
    <col min="12548" max="12802" width="9.1796875" style="2"/>
    <col min="12803" max="12803" width="55.1796875" style="2" bestFit="1" customWidth="1"/>
    <col min="12804" max="13058" width="9.1796875" style="2"/>
    <col min="13059" max="13059" width="55.1796875" style="2" bestFit="1" customWidth="1"/>
    <col min="13060" max="13314" width="9.1796875" style="2"/>
    <col min="13315" max="13315" width="55.1796875" style="2" bestFit="1" customWidth="1"/>
    <col min="13316" max="13570" width="9.1796875" style="2"/>
    <col min="13571" max="13571" width="55.1796875" style="2" bestFit="1" customWidth="1"/>
    <col min="13572" max="13826" width="9.1796875" style="2"/>
    <col min="13827" max="13827" width="55.1796875" style="2" bestFit="1" customWidth="1"/>
    <col min="13828" max="14082" width="9.1796875" style="2"/>
    <col min="14083" max="14083" width="55.1796875" style="2" bestFit="1" customWidth="1"/>
    <col min="14084" max="14338" width="9.1796875" style="2"/>
    <col min="14339" max="14339" width="55.1796875" style="2" bestFit="1" customWidth="1"/>
    <col min="14340" max="14594" width="9.1796875" style="2"/>
    <col min="14595" max="14595" width="55.1796875" style="2" bestFit="1" customWidth="1"/>
    <col min="14596" max="14850" width="9.1796875" style="2"/>
    <col min="14851" max="14851" width="55.1796875" style="2" bestFit="1" customWidth="1"/>
    <col min="14852" max="15106" width="9.1796875" style="2"/>
    <col min="15107" max="15107" width="55.1796875" style="2" bestFit="1" customWidth="1"/>
    <col min="15108" max="15362" width="9.1796875" style="2"/>
    <col min="15363" max="15363" width="55.1796875" style="2" bestFit="1" customWidth="1"/>
    <col min="15364" max="15618" width="9.1796875" style="2"/>
    <col min="15619" max="15619" width="55.1796875" style="2" bestFit="1" customWidth="1"/>
    <col min="15620" max="15874" width="9.1796875" style="2"/>
    <col min="15875" max="15875" width="55.1796875" style="2" bestFit="1" customWidth="1"/>
    <col min="15876" max="16130" width="9.1796875" style="2"/>
    <col min="16131" max="16131" width="55.1796875" style="2" bestFit="1" customWidth="1"/>
    <col min="16132" max="16384" width="9.1796875" style="2"/>
  </cols>
  <sheetData>
    <row r="1" spans="1:3" ht="13">
      <c r="A1" s="1" t="s">
        <v>172</v>
      </c>
    </row>
    <row r="3" spans="1:3" ht="13">
      <c r="A3" s="3" t="s">
        <v>62</v>
      </c>
      <c r="B3" s="3" t="s">
        <v>63</v>
      </c>
      <c r="C3" s="3" t="s">
        <v>211</v>
      </c>
    </row>
    <row r="4" spans="1:3">
      <c r="A4" s="6">
        <v>1</v>
      </c>
      <c r="B4" s="40" t="s">
        <v>65</v>
      </c>
      <c r="C4" s="210">
        <v>1282</v>
      </c>
    </row>
    <row r="5" spans="1:3">
      <c r="A5" s="4">
        <v>2</v>
      </c>
      <c r="B5" s="42" t="s">
        <v>66</v>
      </c>
      <c r="C5" s="211">
        <v>1200</v>
      </c>
    </row>
    <row r="6" spans="1:3">
      <c r="A6" s="4">
        <v>3</v>
      </c>
      <c r="B6" s="42" t="s">
        <v>67</v>
      </c>
      <c r="C6" s="211">
        <v>2028</v>
      </c>
    </row>
    <row r="7" spans="1:3">
      <c r="A7" s="4">
        <v>4</v>
      </c>
      <c r="B7" s="42" t="s">
        <v>68</v>
      </c>
      <c r="C7" s="211">
        <v>2095</v>
      </c>
    </row>
    <row r="8" spans="1:3">
      <c r="A8" s="4">
        <v>5</v>
      </c>
      <c r="B8" s="42" t="s">
        <v>69</v>
      </c>
      <c r="C8" s="211">
        <v>1715</v>
      </c>
    </row>
    <row r="9" spans="1:3">
      <c r="A9" s="4">
        <v>6</v>
      </c>
      <c r="B9" s="42" t="s">
        <v>70</v>
      </c>
      <c r="C9" s="211">
        <v>1740</v>
      </c>
    </row>
    <row r="10" spans="1:3">
      <c r="A10" s="4">
        <v>7</v>
      </c>
      <c r="B10" s="42" t="s">
        <v>71</v>
      </c>
      <c r="C10" s="211">
        <v>1989</v>
      </c>
    </row>
    <row r="11" spans="1:3">
      <c r="A11" s="4">
        <v>8</v>
      </c>
      <c r="B11" s="42" t="s">
        <v>72</v>
      </c>
      <c r="C11" s="211">
        <v>1801</v>
      </c>
    </row>
    <row r="12" spans="1:3">
      <c r="A12" s="4">
        <v>9</v>
      </c>
      <c r="B12" s="42" t="s">
        <v>73</v>
      </c>
      <c r="C12" s="211">
        <v>1595</v>
      </c>
    </row>
    <row r="13" spans="1:3">
      <c r="A13" s="4">
        <v>10</v>
      </c>
      <c r="B13" s="42" t="s">
        <v>74</v>
      </c>
      <c r="C13" s="211">
        <v>1948</v>
      </c>
    </row>
    <row r="14" spans="1:3">
      <c r="A14" s="4">
        <v>11</v>
      </c>
      <c r="B14" s="42" t="s">
        <v>75</v>
      </c>
      <c r="C14" s="211">
        <v>1249</v>
      </c>
    </row>
    <row r="15" spans="1:3">
      <c r="A15" s="4">
        <v>12</v>
      </c>
      <c r="B15" s="42" t="s">
        <v>76</v>
      </c>
      <c r="C15" s="211">
        <v>2359</v>
      </c>
    </row>
    <row r="16" spans="1:3">
      <c r="A16" s="4">
        <v>13</v>
      </c>
      <c r="B16" s="42" t="s">
        <v>77</v>
      </c>
      <c r="C16" s="211">
        <v>2410</v>
      </c>
    </row>
    <row r="17" spans="1:3">
      <c r="A17" s="4">
        <v>14</v>
      </c>
      <c r="B17" s="42" t="s">
        <v>78</v>
      </c>
      <c r="C17" s="211">
        <v>2376</v>
      </c>
    </row>
    <row r="18" spans="1:3">
      <c r="A18" s="4">
        <v>15</v>
      </c>
      <c r="B18" s="42" t="s">
        <v>79</v>
      </c>
      <c r="C18" s="211">
        <v>2660</v>
      </c>
    </row>
    <row r="19" spans="1:3">
      <c r="A19" s="4">
        <v>16</v>
      </c>
      <c r="B19" s="42" t="s">
        <v>80</v>
      </c>
      <c r="C19" s="211">
        <v>2780</v>
      </c>
    </row>
    <row r="20" spans="1:3">
      <c r="A20" s="4">
        <v>17</v>
      </c>
      <c r="B20" s="42" t="s">
        <v>81</v>
      </c>
      <c r="C20" s="211">
        <v>2830</v>
      </c>
    </row>
    <row r="21" spans="1:3">
      <c r="A21" s="4">
        <v>18</v>
      </c>
      <c r="B21" s="42" t="s">
        <v>82</v>
      </c>
      <c r="C21" s="211">
        <v>1668</v>
      </c>
    </row>
    <row r="22" spans="1:3">
      <c r="A22" s="5">
        <v>19</v>
      </c>
      <c r="B22" s="44" t="s">
        <v>83</v>
      </c>
      <c r="C22" s="212">
        <v>2000</v>
      </c>
    </row>
    <row r="23" spans="1:3">
      <c r="A23" s="213"/>
      <c r="B23" s="214" t="s">
        <v>122</v>
      </c>
      <c r="C23" s="212">
        <v>2208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workbookViewId="0"/>
  </sheetViews>
  <sheetFormatPr defaultColWidth="8.7265625" defaultRowHeight="12.5"/>
  <cols>
    <col min="1" max="1" width="32.453125" style="2" customWidth="1"/>
    <col min="2" max="16384" width="8.7265625" style="2"/>
  </cols>
  <sheetData>
    <row r="1" spans="1:7" s="278" customFormat="1" ht="13">
      <c r="A1" s="278" t="s">
        <v>117</v>
      </c>
    </row>
    <row r="2" spans="1:7" s="278" customFormat="1" ht="13"/>
    <row r="3" spans="1:7" ht="13">
      <c r="B3" s="277">
        <v>2019</v>
      </c>
      <c r="C3" s="277">
        <v>2020</v>
      </c>
      <c r="D3" s="277">
        <v>2021</v>
      </c>
      <c r="E3" s="277">
        <v>2022</v>
      </c>
      <c r="F3" s="277">
        <v>2023</v>
      </c>
      <c r="G3" s="277">
        <v>2024</v>
      </c>
    </row>
    <row r="4" spans="1:7" ht="13">
      <c r="A4" s="278" t="s">
        <v>109</v>
      </c>
      <c r="B4" s="124">
        <v>1</v>
      </c>
      <c r="C4" s="124">
        <v>0.93</v>
      </c>
      <c r="D4" s="124">
        <v>0.96</v>
      </c>
      <c r="E4" s="124">
        <v>1.01</v>
      </c>
      <c r="F4" s="124">
        <v>1.03</v>
      </c>
      <c r="G4" s="124">
        <v>1.04</v>
      </c>
    </row>
    <row r="5" spans="1:7" ht="13">
      <c r="A5" s="278" t="s">
        <v>160</v>
      </c>
      <c r="B5" s="124">
        <v>1</v>
      </c>
      <c r="C5" s="124">
        <v>1.04</v>
      </c>
      <c r="D5" s="124">
        <v>1.1200000000000001</v>
      </c>
      <c r="E5" s="124">
        <v>1.18</v>
      </c>
      <c r="F5" s="124">
        <v>1.27</v>
      </c>
      <c r="G5" s="124">
        <v>1.32</v>
      </c>
    </row>
    <row r="6" spans="1:7" ht="13">
      <c r="A6" s="278" t="s">
        <v>118</v>
      </c>
      <c r="B6" s="124">
        <v>1</v>
      </c>
      <c r="C6" s="124">
        <v>0.73</v>
      </c>
      <c r="D6" s="124">
        <v>0.8</v>
      </c>
      <c r="E6" s="124">
        <v>0.97</v>
      </c>
      <c r="F6" s="124">
        <v>1.03</v>
      </c>
      <c r="G6" s="124">
        <v>1.04</v>
      </c>
    </row>
    <row r="7" spans="1:7" ht="13">
      <c r="A7" s="278" t="s">
        <v>107</v>
      </c>
      <c r="B7" s="124">
        <v>1</v>
      </c>
      <c r="C7" s="124">
        <v>0.97</v>
      </c>
      <c r="D7" s="124">
        <v>0.99</v>
      </c>
      <c r="E7" s="124">
        <v>1.01</v>
      </c>
      <c r="F7" s="124">
        <v>1.01</v>
      </c>
      <c r="G7" s="124">
        <v>1.02</v>
      </c>
    </row>
    <row r="8" spans="1:7" ht="13">
      <c r="A8" s="278" t="s">
        <v>100</v>
      </c>
      <c r="B8" s="124">
        <v>1</v>
      </c>
      <c r="C8" s="124">
        <v>0.92</v>
      </c>
      <c r="D8" s="124">
        <v>0.97</v>
      </c>
      <c r="E8" s="124">
        <v>0.99</v>
      </c>
      <c r="F8" s="124">
        <v>0.98</v>
      </c>
      <c r="G8" s="124">
        <v>0.98</v>
      </c>
    </row>
  </sheetData>
  <pageMargins left="0.7" right="0.7" top="0.75" bottom="0.75" header="0.3" footer="0.3"/>
  <pageSetup orientation="portrait" horizontalDpi="1200" verticalDpi="12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5A295-A147-4BCA-B975-C05FBED33A0B}">
  <dimension ref="A1:AP41"/>
  <sheetViews>
    <sheetView workbookViewId="0"/>
  </sheetViews>
  <sheetFormatPr defaultColWidth="9.1796875" defaultRowHeight="12.5"/>
  <cols>
    <col min="1" max="1" width="15.1796875" style="2" customWidth="1"/>
    <col min="2" max="2" width="55.1796875" style="2" bestFit="1" customWidth="1"/>
    <col min="3" max="256" width="9.1796875" style="2"/>
    <col min="257" max="257" width="15.1796875" style="2" customWidth="1"/>
    <col min="258" max="258" width="55.1796875" style="2" bestFit="1" customWidth="1"/>
    <col min="259" max="512" width="9.1796875" style="2"/>
    <col min="513" max="513" width="15.1796875" style="2" customWidth="1"/>
    <col min="514" max="514" width="55.1796875" style="2" bestFit="1" customWidth="1"/>
    <col min="515" max="768" width="9.1796875" style="2"/>
    <col min="769" max="769" width="15.1796875" style="2" customWidth="1"/>
    <col min="770" max="770" width="55.1796875" style="2" bestFit="1" customWidth="1"/>
    <col min="771" max="1024" width="9.1796875" style="2"/>
    <col min="1025" max="1025" width="15.1796875" style="2" customWidth="1"/>
    <col min="1026" max="1026" width="55.1796875" style="2" bestFit="1" customWidth="1"/>
    <col min="1027" max="1280" width="9.1796875" style="2"/>
    <col min="1281" max="1281" width="15.1796875" style="2" customWidth="1"/>
    <col min="1282" max="1282" width="55.1796875" style="2" bestFit="1" customWidth="1"/>
    <col min="1283" max="1536" width="9.1796875" style="2"/>
    <col min="1537" max="1537" width="15.1796875" style="2" customWidth="1"/>
    <col min="1538" max="1538" width="55.1796875" style="2" bestFit="1" customWidth="1"/>
    <col min="1539" max="1792" width="9.1796875" style="2"/>
    <col min="1793" max="1793" width="15.1796875" style="2" customWidth="1"/>
    <col min="1794" max="1794" width="55.1796875" style="2" bestFit="1" customWidth="1"/>
    <col min="1795" max="2048" width="9.1796875" style="2"/>
    <col min="2049" max="2049" width="15.1796875" style="2" customWidth="1"/>
    <col min="2050" max="2050" width="55.1796875" style="2" bestFit="1" customWidth="1"/>
    <col min="2051" max="2304" width="9.1796875" style="2"/>
    <col min="2305" max="2305" width="15.1796875" style="2" customWidth="1"/>
    <col min="2306" max="2306" width="55.1796875" style="2" bestFit="1" customWidth="1"/>
    <col min="2307" max="2560" width="9.1796875" style="2"/>
    <col min="2561" max="2561" width="15.1796875" style="2" customWidth="1"/>
    <col min="2562" max="2562" width="55.1796875" style="2" bestFit="1" customWidth="1"/>
    <col min="2563" max="2816" width="9.1796875" style="2"/>
    <col min="2817" max="2817" width="15.1796875" style="2" customWidth="1"/>
    <col min="2818" max="2818" width="55.1796875" style="2" bestFit="1" customWidth="1"/>
    <col min="2819" max="3072" width="9.1796875" style="2"/>
    <col min="3073" max="3073" width="15.1796875" style="2" customWidth="1"/>
    <col min="3074" max="3074" width="55.1796875" style="2" bestFit="1" customWidth="1"/>
    <col min="3075" max="3328" width="9.1796875" style="2"/>
    <col min="3329" max="3329" width="15.1796875" style="2" customWidth="1"/>
    <col min="3330" max="3330" width="55.1796875" style="2" bestFit="1" customWidth="1"/>
    <col min="3331" max="3584" width="9.1796875" style="2"/>
    <col min="3585" max="3585" width="15.1796875" style="2" customWidth="1"/>
    <col min="3586" max="3586" width="55.1796875" style="2" bestFit="1" customWidth="1"/>
    <col min="3587" max="3840" width="9.1796875" style="2"/>
    <col min="3841" max="3841" width="15.1796875" style="2" customWidth="1"/>
    <col min="3842" max="3842" width="55.1796875" style="2" bestFit="1" customWidth="1"/>
    <col min="3843" max="4096" width="9.1796875" style="2"/>
    <col min="4097" max="4097" width="15.1796875" style="2" customWidth="1"/>
    <col min="4098" max="4098" width="55.1796875" style="2" bestFit="1" customWidth="1"/>
    <col min="4099" max="4352" width="9.1796875" style="2"/>
    <col min="4353" max="4353" width="15.1796875" style="2" customWidth="1"/>
    <col min="4354" max="4354" width="55.1796875" style="2" bestFit="1" customWidth="1"/>
    <col min="4355" max="4608" width="9.1796875" style="2"/>
    <col min="4609" max="4609" width="15.1796875" style="2" customWidth="1"/>
    <col min="4610" max="4610" width="55.1796875" style="2" bestFit="1" customWidth="1"/>
    <col min="4611" max="4864" width="9.1796875" style="2"/>
    <col min="4865" max="4865" width="15.1796875" style="2" customWidth="1"/>
    <col min="4866" max="4866" width="55.1796875" style="2" bestFit="1" customWidth="1"/>
    <col min="4867" max="5120" width="9.1796875" style="2"/>
    <col min="5121" max="5121" width="15.1796875" style="2" customWidth="1"/>
    <col min="5122" max="5122" width="55.1796875" style="2" bestFit="1" customWidth="1"/>
    <col min="5123" max="5376" width="9.1796875" style="2"/>
    <col min="5377" max="5377" width="15.1796875" style="2" customWidth="1"/>
    <col min="5378" max="5378" width="55.1796875" style="2" bestFit="1" customWidth="1"/>
    <col min="5379" max="5632" width="9.1796875" style="2"/>
    <col min="5633" max="5633" width="15.1796875" style="2" customWidth="1"/>
    <col min="5634" max="5634" width="55.1796875" style="2" bestFit="1" customWidth="1"/>
    <col min="5635" max="5888" width="9.1796875" style="2"/>
    <col min="5889" max="5889" width="15.1796875" style="2" customWidth="1"/>
    <col min="5890" max="5890" width="55.1796875" style="2" bestFit="1" customWidth="1"/>
    <col min="5891" max="6144" width="9.1796875" style="2"/>
    <col min="6145" max="6145" width="15.1796875" style="2" customWidth="1"/>
    <col min="6146" max="6146" width="55.1796875" style="2" bestFit="1" customWidth="1"/>
    <col min="6147" max="6400" width="9.1796875" style="2"/>
    <col min="6401" max="6401" width="15.1796875" style="2" customWidth="1"/>
    <col min="6402" max="6402" width="55.1796875" style="2" bestFit="1" customWidth="1"/>
    <col min="6403" max="6656" width="9.1796875" style="2"/>
    <col min="6657" max="6657" width="15.1796875" style="2" customWidth="1"/>
    <col min="6658" max="6658" width="55.1796875" style="2" bestFit="1" customWidth="1"/>
    <col min="6659" max="6912" width="9.1796875" style="2"/>
    <col min="6913" max="6913" width="15.1796875" style="2" customWidth="1"/>
    <col min="6914" max="6914" width="55.1796875" style="2" bestFit="1" customWidth="1"/>
    <col min="6915" max="7168" width="9.1796875" style="2"/>
    <col min="7169" max="7169" width="15.1796875" style="2" customWidth="1"/>
    <col min="7170" max="7170" width="55.1796875" style="2" bestFit="1" customWidth="1"/>
    <col min="7171" max="7424" width="9.1796875" style="2"/>
    <col min="7425" max="7425" width="15.1796875" style="2" customWidth="1"/>
    <col min="7426" max="7426" width="55.1796875" style="2" bestFit="1" customWidth="1"/>
    <col min="7427" max="7680" width="9.1796875" style="2"/>
    <col min="7681" max="7681" width="15.1796875" style="2" customWidth="1"/>
    <col min="7682" max="7682" width="55.1796875" style="2" bestFit="1" customWidth="1"/>
    <col min="7683" max="7936" width="9.1796875" style="2"/>
    <col min="7937" max="7937" width="15.1796875" style="2" customWidth="1"/>
    <col min="7938" max="7938" width="55.1796875" style="2" bestFit="1" customWidth="1"/>
    <col min="7939" max="8192" width="9.1796875" style="2"/>
    <col min="8193" max="8193" width="15.1796875" style="2" customWidth="1"/>
    <col min="8194" max="8194" width="55.1796875" style="2" bestFit="1" customWidth="1"/>
    <col min="8195" max="8448" width="9.1796875" style="2"/>
    <col min="8449" max="8449" width="15.1796875" style="2" customWidth="1"/>
    <col min="8450" max="8450" width="55.1796875" style="2" bestFit="1" customWidth="1"/>
    <col min="8451" max="8704" width="9.1796875" style="2"/>
    <col min="8705" max="8705" width="15.1796875" style="2" customWidth="1"/>
    <col min="8706" max="8706" width="55.1796875" style="2" bestFit="1" customWidth="1"/>
    <col min="8707" max="8960" width="9.1796875" style="2"/>
    <col min="8961" max="8961" width="15.1796875" style="2" customWidth="1"/>
    <col min="8962" max="8962" width="55.1796875" style="2" bestFit="1" customWidth="1"/>
    <col min="8963" max="9216" width="9.1796875" style="2"/>
    <col min="9217" max="9217" width="15.1796875" style="2" customWidth="1"/>
    <col min="9218" max="9218" width="55.1796875" style="2" bestFit="1" customWidth="1"/>
    <col min="9219" max="9472" width="9.1796875" style="2"/>
    <col min="9473" max="9473" width="15.1796875" style="2" customWidth="1"/>
    <col min="9474" max="9474" width="55.1796875" style="2" bestFit="1" customWidth="1"/>
    <col min="9475" max="9728" width="9.1796875" style="2"/>
    <col min="9729" max="9729" width="15.1796875" style="2" customWidth="1"/>
    <col min="9730" max="9730" width="55.1796875" style="2" bestFit="1" customWidth="1"/>
    <col min="9731" max="9984" width="9.1796875" style="2"/>
    <col min="9985" max="9985" width="15.1796875" style="2" customWidth="1"/>
    <col min="9986" max="9986" width="55.1796875" style="2" bestFit="1" customWidth="1"/>
    <col min="9987" max="10240" width="9.1796875" style="2"/>
    <col min="10241" max="10241" width="15.1796875" style="2" customWidth="1"/>
    <col min="10242" max="10242" width="55.1796875" style="2" bestFit="1" customWidth="1"/>
    <col min="10243" max="10496" width="9.1796875" style="2"/>
    <col min="10497" max="10497" width="15.1796875" style="2" customWidth="1"/>
    <col min="10498" max="10498" width="55.1796875" style="2" bestFit="1" customWidth="1"/>
    <col min="10499" max="10752" width="9.1796875" style="2"/>
    <col min="10753" max="10753" width="15.1796875" style="2" customWidth="1"/>
    <col min="10754" max="10754" width="55.1796875" style="2" bestFit="1" customWidth="1"/>
    <col min="10755" max="11008" width="9.1796875" style="2"/>
    <col min="11009" max="11009" width="15.1796875" style="2" customWidth="1"/>
    <col min="11010" max="11010" width="55.1796875" style="2" bestFit="1" customWidth="1"/>
    <col min="11011" max="11264" width="9.1796875" style="2"/>
    <col min="11265" max="11265" width="15.1796875" style="2" customWidth="1"/>
    <col min="11266" max="11266" width="55.1796875" style="2" bestFit="1" customWidth="1"/>
    <col min="11267" max="11520" width="9.1796875" style="2"/>
    <col min="11521" max="11521" width="15.1796875" style="2" customWidth="1"/>
    <col min="11522" max="11522" width="55.1796875" style="2" bestFit="1" customWidth="1"/>
    <col min="11523" max="11776" width="9.1796875" style="2"/>
    <col min="11777" max="11777" width="15.1796875" style="2" customWidth="1"/>
    <col min="11778" max="11778" width="55.1796875" style="2" bestFit="1" customWidth="1"/>
    <col min="11779" max="12032" width="9.1796875" style="2"/>
    <col min="12033" max="12033" width="15.1796875" style="2" customWidth="1"/>
    <col min="12034" max="12034" width="55.1796875" style="2" bestFit="1" customWidth="1"/>
    <col min="12035" max="12288" width="9.1796875" style="2"/>
    <col min="12289" max="12289" width="15.1796875" style="2" customWidth="1"/>
    <col min="12290" max="12290" width="55.1796875" style="2" bestFit="1" customWidth="1"/>
    <col min="12291" max="12544" width="9.1796875" style="2"/>
    <col min="12545" max="12545" width="15.1796875" style="2" customWidth="1"/>
    <col min="12546" max="12546" width="55.1796875" style="2" bestFit="1" customWidth="1"/>
    <col min="12547" max="12800" width="9.1796875" style="2"/>
    <col min="12801" max="12801" width="15.1796875" style="2" customWidth="1"/>
    <col min="12802" max="12802" width="55.1796875" style="2" bestFit="1" customWidth="1"/>
    <col min="12803" max="13056" width="9.1796875" style="2"/>
    <col min="13057" max="13057" width="15.1796875" style="2" customWidth="1"/>
    <col min="13058" max="13058" width="55.1796875" style="2" bestFit="1" customWidth="1"/>
    <col min="13059" max="13312" width="9.1796875" style="2"/>
    <col min="13313" max="13313" width="15.1796875" style="2" customWidth="1"/>
    <col min="13314" max="13314" width="55.1796875" style="2" bestFit="1" customWidth="1"/>
    <col min="13315" max="13568" width="9.1796875" style="2"/>
    <col min="13569" max="13569" width="15.1796875" style="2" customWidth="1"/>
    <col min="13570" max="13570" width="55.1796875" style="2" bestFit="1" customWidth="1"/>
    <col min="13571" max="13824" width="9.1796875" style="2"/>
    <col min="13825" max="13825" width="15.1796875" style="2" customWidth="1"/>
    <col min="13826" max="13826" width="55.1796875" style="2" bestFit="1" customWidth="1"/>
    <col min="13827" max="14080" width="9.1796875" style="2"/>
    <col min="14081" max="14081" width="15.1796875" style="2" customWidth="1"/>
    <col min="14082" max="14082" width="55.1796875" style="2" bestFit="1" customWidth="1"/>
    <col min="14083" max="14336" width="9.1796875" style="2"/>
    <col min="14337" max="14337" width="15.1796875" style="2" customWidth="1"/>
    <col min="14338" max="14338" width="55.1796875" style="2" bestFit="1" customWidth="1"/>
    <col min="14339" max="14592" width="9.1796875" style="2"/>
    <col min="14593" max="14593" width="15.1796875" style="2" customWidth="1"/>
    <col min="14594" max="14594" width="55.1796875" style="2" bestFit="1" customWidth="1"/>
    <col min="14595" max="14848" width="9.1796875" style="2"/>
    <col min="14849" max="14849" width="15.1796875" style="2" customWidth="1"/>
    <col min="14850" max="14850" width="55.1796875" style="2" bestFit="1" customWidth="1"/>
    <col min="14851" max="15104" width="9.1796875" style="2"/>
    <col min="15105" max="15105" width="15.1796875" style="2" customWidth="1"/>
    <col min="15106" max="15106" width="55.1796875" style="2" bestFit="1" customWidth="1"/>
    <col min="15107" max="15360" width="9.1796875" style="2"/>
    <col min="15361" max="15361" width="15.1796875" style="2" customWidth="1"/>
    <col min="15362" max="15362" width="55.1796875" style="2" bestFit="1" customWidth="1"/>
    <col min="15363" max="15616" width="9.1796875" style="2"/>
    <col min="15617" max="15617" width="15.1796875" style="2" customWidth="1"/>
    <col min="15618" max="15618" width="55.1796875" style="2" bestFit="1" customWidth="1"/>
    <col min="15619" max="15872" width="9.1796875" style="2"/>
    <col min="15873" max="15873" width="15.1796875" style="2" customWidth="1"/>
    <col min="15874" max="15874" width="55.1796875" style="2" bestFit="1" customWidth="1"/>
    <col min="15875" max="16128" width="9.1796875" style="2"/>
    <col min="16129" max="16129" width="15.1796875" style="2" customWidth="1"/>
    <col min="16130" max="16130" width="55.1796875" style="2" bestFit="1" customWidth="1"/>
    <col min="16131" max="16384" width="9.1796875" style="2"/>
  </cols>
  <sheetData>
    <row r="1" spans="1:42" ht="13">
      <c r="A1" s="1" t="s">
        <v>173</v>
      </c>
    </row>
    <row r="3" spans="1:42" ht="13">
      <c r="A3" s="88" t="s">
        <v>13</v>
      </c>
      <c r="B3" s="90" t="s">
        <v>174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</row>
    <row r="4" spans="1:42" ht="13">
      <c r="A4" s="120" t="s">
        <v>57</v>
      </c>
      <c r="B4" s="143">
        <v>7.1599999999999997E-2</v>
      </c>
      <c r="D4" s="1" t="s">
        <v>14</v>
      </c>
      <c r="E4" s="144">
        <v>9.4E-2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</row>
    <row r="5" spans="1:42">
      <c r="A5" s="148" t="s">
        <v>61</v>
      </c>
      <c r="B5" s="143">
        <v>8.1000000000000003E-2</v>
      </c>
    </row>
    <row r="6" spans="1:42">
      <c r="A6" s="148" t="s">
        <v>51</v>
      </c>
      <c r="B6" s="143">
        <v>8.7999999999999995E-2</v>
      </c>
      <c r="D6" s="149"/>
    </row>
    <row r="7" spans="1:42">
      <c r="A7" s="148" t="s">
        <v>22</v>
      </c>
      <c r="B7" s="143">
        <v>9.0999999999999998E-2</v>
      </c>
    </row>
    <row r="8" spans="1:42">
      <c r="A8" s="148" t="s">
        <v>28</v>
      </c>
      <c r="B8" s="143">
        <v>9.1999999999999998E-2</v>
      </c>
    </row>
    <row r="9" spans="1:42">
      <c r="A9" s="120" t="s">
        <v>38</v>
      </c>
      <c r="B9" s="143">
        <v>9.4E-2</v>
      </c>
    </row>
    <row r="10" spans="1:42">
      <c r="A10" s="120" t="s">
        <v>53</v>
      </c>
      <c r="B10" s="143">
        <v>9.4E-2</v>
      </c>
    </row>
    <row r="11" spans="1:42">
      <c r="A11" s="120" t="s">
        <v>15</v>
      </c>
      <c r="B11" s="143">
        <v>9.4E-2</v>
      </c>
    </row>
    <row r="12" spans="1:42">
      <c r="A12" s="120" t="s">
        <v>34</v>
      </c>
      <c r="B12" s="143">
        <v>9.4E-2</v>
      </c>
    </row>
    <row r="13" spans="1:42">
      <c r="A13" s="120" t="s">
        <v>24</v>
      </c>
      <c r="B13" s="143">
        <v>9.4E-2</v>
      </c>
    </row>
    <row r="14" spans="1:42">
      <c r="A14" s="120" t="s">
        <v>21</v>
      </c>
      <c r="B14" s="143">
        <v>9.4E-2</v>
      </c>
    </row>
    <row r="15" spans="1:42">
      <c r="A15" s="120" t="s">
        <v>39</v>
      </c>
      <c r="B15" s="143">
        <v>9.4E-2</v>
      </c>
    </row>
    <row r="16" spans="1:42">
      <c r="A16" s="120" t="s">
        <v>20</v>
      </c>
      <c r="B16" s="143">
        <v>9.4E-2</v>
      </c>
    </row>
    <row r="17" spans="1:2">
      <c r="A17" s="120" t="s">
        <v>23</v>
      </c>
      <c r="B17" s="143">
        <v>9.4E-2</v>
      </c>
    </row>
    <row r="18" spans="1:2">
      <c r="A18" s="120" t="s">
        <v>32</v>
      </c>
      <c r="B18" s="143">
        <v>9.4E-2</v>
      </c>
    </row>
    <row r="19" spans="1:2">
      <c r="A19" s="120" t="s">
        <v>35</v>
      </c>
      <c r="B19" s="143">
        <v>9.4E-2</v>
      </c>
    </row>
    <row r="20" spans="1:2">
      <c r="A20" s="120" t="s">
        <v>55</v>
      </c>
      <c r="B20" s="143">
        <v>9.4E-2</v>
      </c>
    </row>
    <row r="21" spans="1:2">
      <c r="A21" s="120" t="s">
        <v>45</v>
      </c>
      <c r="B21" s="143">
        <v>9.4E-2</v>
      </c>
    </row>
    <row r="22" spans="1:2">
      <c r="A22" s="120" t="s">
        <v>42</v>
      </c>
      <c r="B22" s="143">
        <v>9.4E-2</v>
      </c>
    </row>
    <row r="23" spans="1:2">
      <c r="A23" s="120" t="s">
        <v>16</v>
      </c>
      <c r="B23" s="143">
        <v>9.4E-2</v>
      </c>
    </row>
    <row r="24" spans="1:2">
      <c r="A24" s="120" t="s">
        <v>58</v>
      </c>
      <c r="B24" s="143">
        <v>9.4E-2</v>
      </c>
    </row>
    <row r="25" spans="1:2">
      <c r="A25" s="148" t="s">
        <v>48</v>
      </c>
      <c r="B25" s="143">
        <v>9.4E-2</v>
      </c>
    </row>
    <row r="26" spans="1:2">
      <c r="A26" s="148" t="s">
        <v>18</v>
      </c>
      <c r="B26" s="143">
        <v>9.4E-2</v>
      </c>
    </row>
    <row r="27" spans="1:2">
      <c r="A27" s="148" t="s">
        <v>25</v>
      </c>
      <c r="B27" s="143">
        <v>9.4E-2</v>
      </c>
    </row>
    <row r="28" spans="1:2">
      <c r="A28" s="148" t="s">
        <v>43</v>
      </c>
      <c r="B28" s="143">
        <v>9.4E-2</v>
      </c>
    </row>
    <row r="29" spans="1:2">
      <c r="A29" s="120" t="s">
        <v>33</v>
      </c>
      <c r="B29" s="143">
        <v>9.4E-2</v>
      </c>
    </row>
    <row r="30" spans="1:2">
      <c r="A30" s="120" t="s">
        <v>17</v>
      </c>
      <c r="B30" s="143">
        <v>9.4E-2</v>
      </c>
    </row>
    <row r="31" spans="1:2">
      <c r="A31" s="120" t="s">
        <v>54</v>
      </c>
      <c r="B31" s="143">
        <v>9.4E-2</v>
      </c>
    </row>
    <row r="32" spans="1:2">
      <c r="A32" s="120" t="s">
        <v>37</v>
      </c>
      <c r="B32" s="143">
        <v>9.5000000000000001E-2</v>
      </c>
    </row>
    <row r="33" spans="1:2">
      <c r="A33" s="120" t="s">
        <v>27</v>
      </c>
      <c r="B33" s="143">
        <v>0.10199999999999999</v>
      </c>
    </row>
    <row r="34" spans="1:2">
      <c r="A34" s="120" t="s">
        <v>44</v>
      </c>
      <c r="B34" s="143">
        <v>0.111</v>
      </c>
    </row>
    <row r="35" spans="1:2">
      <c r="A35" s="120" t="s">
        <v>46</v>
      </c>
      <c r="B35" s="143">
        <v>0.11700000000000001</v>
      </c>
    </row>
    <row r="36" spans="1:2">
      <c r="A36" s="120" t="s">
        <v>40</v>
      </c>
      <c r="B36" s="143">
        <v>0.11899999999999999</v>
      </c>
    </row>
    <row r="37" spans="1:2">
      <c r="A37" s="120" t="s">
        <v>49</v>
      </c>
      <c r="B37" s="143">
        <v>0.13200000000000001</v>
      </c>
    </row>
    <row r="38" spans="1:2">
      <c r="A38" s="120" t="s">
        <v>50</v>
      </c>
      <c r="B38" s="143">
        <v>0.13400000000000001</v>
      </c>
    </row>
    <row r="39" spans="1:2">
      <c r="A39" s="120" t="s">
        <v>30</v>
      </c>
      <c r="B39" s="143">
        <v>0.13700000000000001</v>
      </c>
    </row>
    <row r="40" spans="1:2" ht="13">
      <c r="A40" s="190" t="s">
        <v>60</v>
      </c>
      <c r="B40" s="191">
        <v>0.14199999999999999</v>
      </c>
    </row>
    <row r="41" spans="1:2">
      <c r="A41" s="123" t="s">
        <v>29</v>
      </c>
      <c r="B41" s="146">
        <v>0.156</v>
      </c>
    </row>
  </sheetData>
  <pageMargins left="0.7" right="0.7" top="0.75" bottom="0.75" header="0.3" footer="0.3"/>
  <pageSetup orientation="portrait" horizontalDpi="1200" verticalDpi="1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1355-76C5-450F-8042-46D0342C9160}">
  <dimension ref="A1:D23"/>
  <sheetViews>
    <sheetView workbookViewId="0"/>
  </sheetViews>
  <sheetFormatPr defaultColWidth="9.1796875" defaultRowHeight="12.5"/>
  <cols>
    <col min="1" max="1" width="13.81640625" style="2" customWidth="1"/>
    <col min="2" max="2" width="32.7265625" style="2" customWidth="1"/>
    <col min="3" max="3" width="24.26953125" style="2" bestFit="1" customWidth="1"/>
    <col min="4" max="4" width="23.1796875" style="2" customWidth="1"/>
    <col min="5" max="256" width="9.1796875" style="2"/>
    <col min="257" max="257" width="13" style="2" customWidth="1"/>
    <col min="258" max="258" width="32.7265625" style="2" customWidth="1"/>
    <col min="259" max="259" width="24.26953125" style="2" bestFit="1" customWidth="1"/>
    <col min="260" max="260" width="23.1796875" style="2" customWidth="1"/>
    <col min="261" max="512" width="9.1796875" style="2"/>
    <col min="513" max="513" width="13" style="2" customWidth="1"/>
    <col min="514" max="514" width="32.7265625" style="2" customWidth="1"/>
    <col min="515" max="515" width="24.26953125" style="2" bestFit="1" customWidth="1"/>
    <col min="516" max="516" width="23.1796875" style="2" customWidth="1"/>
    <col min="517" max="768" width="9.1796875" style="2"/>
    <col min="769" max="769" width="13" style="2" customWidth="1"/>
    <col min="770" max="770" width="32.7265625" style="2" customWidth="1"/>
    <col min="771" max="771" width="24.26953125" style="2" bestFit="1" customWidth="1"/>
    <col min="772" max="772" width="23.1796875" style="2" customWidth="1"/>
    <col min="773" max="1024" width="9.1796875" style="2"/>
    <col min="1025" max="1025" width="13" style="2" customWidth="1"/>
    <col min="1026" max="1026" width="32.7265625" style="2" customWidth="1"/>
    <col min="1027" max="1027" width="24.26953125" style="2" bestFit="1" customWidth="1"/>
    <col min="1028" max="1028" width="23.1796875" style="2" customWidth="1"/>
    <col min="1029" max="1280" width="9.1796875" style="2"/>
    <col min="1281" max="1281" width="13" style="2" customWidth="1"/>
    <col min="1282" max="1282" width="32.7265625" style="2" customWidth="1"/>
    <col min="1283" max="1283" width="24.26953125" style="2" bestFit="1" customWidth="1"/>
    <col min="1284" max="1284" width="23.1796875" style="2" customWidth="1"/>
    <col min="1285" max="1536" width="9.1796875" style="2"/>
    <col min="1537" max="1537" width="13" style="2" customWidth="1"/>
    <col min="1538" max="1538" width="32.7265625" style="2" customWidth="1"/>
    <col min="1539" max="1539" width="24.26953125" style="2" bestFit="1" customWidth="1"/>
    <col min="1540" max="1540" width="23.1796875" style="2" customWidth="1"/>
    <col min="1541" max="1792" width="9.1796875" style="2"/>
    <col min="1793" max="1793" width="13" style="2" customWidth="1"/>
    <col min="1794" max="1794" width="32.7265625" style="2" customWidth="1"/>
    <col min="1795" max="1795" width="24.26953125" style="2" bestFit="1" customWidth="1"/>
    <col min="1796" max="1796" width="23.1796875" style="2" customWidth="1"/>
    <col min="1797" max="2048" width="9.1796875" style="2"/>
    <col min="2049" max="2049" width="13" style="2" customWidth="1"/>
    <col min="2050" max="2050" width="32.7265625" style="2" customWidth="1"/>
    <col min="2051" max="2051" width="24.26953125" style="2" bestFit="1" customWidth="1"/>
    <col min="2052" max="2052" width="23.1796875" style="2" customWidth="1"/>
    <col min="2053" max="2304" width="9.1796875" style="2"/>
    <col min="2305" max="2305" width="13" style="2" customWidth="1"/>
    <col min="2306" max="2306" width="32.7265625" style="2" customWidth="1"/>
    <col min="2307" max="2307" width="24.26953125" style="2" bestFit="1" customWidth="1"/>
    <col min="2308" max="2308" width="23.1796875" style="2" customWidth="1"/>
    <col min="2309" max="2560" width="9.1796875" style="2"/>
    <col min="2561" max="2561" width="13" style="2" customWidth="1"/>
    <col min="2562" max="2562" width="32.7265625" style="2" customWidth="1"/>
    <col min="2563" max="2563" width="24.26953125" style="2" bestFit="1" customWidth="1"/>
    <col min="2564" max="2564" width="23.1796875" style="2" customWidth="1"/>
    <col min="2565" max="2816" width="9.1796875" style="2"/>
    <col min="2817" max="2817" width="13" style="2" customWidth="1"/>
    <col min="2818" max="2818" width="32.7265625" style="2" customWidth="1"/>
    <col min="2819" max="2819" width="24.26953125" style="2" bestFit="1" customWidth="1"/>
    <col min="2820" max="2820" width="23.1796875" style="2" customWidth="1"/>
    <col min="2821" max="3072" width="9.1796875" style="2"/>
    <col min="3073" max="3073" width="13" style="2" customWidth="1"/>
    <col min="3074" max="3074" width="32.7265625" style="2" customWidth="1"/>
    <col min="3075" max="3075" width="24.26953125" style="2" bestFit="1" customWidth="1"/>
    <col min="3076" max="3076" width="23.1796875" style="2" customWidth="1"/>
    <col min="3077" max="3328" width="9.1796875" style="2"/>
    <col min="3329" max="3329" width="13" style="2" customWidth="1"/>
    <col min="3330" max="3330" width="32.7265625" style="2" customWidth="1"/>
    <col min="3331" max="3331" width="24.26953125" style="2" bestFit="1" customWidth="1"/>
    <col min="3332" max="3332" width="23.1796875" style="2" customWidth="1"/>
    <col min="3333" max="3584" width="9.1796875" style="2"/>
    <col min="3585" max="3585" width="13" style="2" customWidth="1"/>
    <col min="3586" max="3586" width="32.7265625" style="2" customWidth="1"/>
    <col min="3587" max="3587" width="24.26953125" style="2" bestFit="1" customWidth="1"/>
    <col min="3588" max="3588" width="23.1796875" style="2" customWidth="1"/>
    <col min="3589" max="3840" width="9.1796875" style="2"/>
    <col min="3841" max="3841" width="13" style="2" customWidth="1"/>
    <col min="3842" max="3842" width="32.7265625" style="2" customWidth="1"/>
    <col min="3843" max="3843" width="24.26953125" style="2" bestFit="1" customWidth="1"/>
    <col min="3844" max="3844" width="23.1796875" style="2" customWidth="1"/>
    <col min="3845" max="4096" width="9.1796875" style="2"/>
    <col min="4097" max="4097" width="13" style="2" customWidth="1"/>
    <col min="4098" max="4098" width="32.7265625" style="2" customWidth="1"/>
    <col min="4099" max="4099" width="24.26953125" style="2" bestFit="1" customWidth="1"/>
    <col min="4100" max="4100" width="23.1796875" style="2" customWidth="1"/>
    <col min="4101" max="4352" width="9.1796875" style="2"/>
    <col min="4353" max="4353" width="13" style="2" customWidth="1"/>
    <col min="4354" max="4354" width="32.7265625" style="2" customWidth="1"/>
    <col min="4355" max="4355" width="24.26953125" style="2" bestFit="1" customWidth="1"/>
    <col min="4356" max="4356" width="23.1796875" style="2" customWidth="1"/>
    <col min="4357" max="4608" width="9.1796875" style="2"/>
    <col min="4609" max="4609" width="13" style="2" customWidth="1"/>
    <col min="4610" max="4610" width="32.7265625" style="2" customWidth="1"/>
    <col min="4611" max="4611" width="24.26953125" style="2" bestFit="1" customWidth="1"/>
    <col min="4612" max="4612" width="23.1796875" style="2" customWidth="1"/>
    <col min="4613" max="4864" width="9.1796875" style="2"/>
    <col min="4865" max="4865" width="13" style="2" customWidth="1"/>
    <col min="4866" max="4866" width="32.7265625" style="2" customWidth="1"/>
    <col min="4867" max="4867" width="24.26953125" style="2" bestFit="1" customWidth="1"/>
    <col min="4868" max="4868" width="23.1796875" style="2" customWidth="1"/>
    <col min="4869" max="5120" width="9.1796875" style="2"/>
    <col min="5121" max="5121" width="13" style="2" customWidth="1"/>
    <col min="5122" max="5122" width="32.7265625" style="2" customWidth="1"/>
    <col min="5123" max="5123" width="24.26953125" style="2" bestFit="1" customWidth="1"/>
    <col min="5124" max="5124" width="23.1796875" style="2" customWidth="1"/>
    <col min="5125" max="5376" width="9.1796875" style="2"/>
    <col min="5377" max="5377" width="13" style="2" customWidth="1"/>
    <col min="5378" max="5378" width="32.7265625" style="2" customWidth="1"/>
    <col min="5379" max="5379" width="24.26953125" style="2" bestFit="1" customWidth="1"/>
    <col min="5380" max="5380" width="23.1796875" style="2" customWidth="1"/>
    <col min="5381" max="5632" width="9.1796875" style="2"/>
    <col min="5633" max="5633" width="13" style="2" customWidth="1"/>
    <col min="5634" max="5634" width="32.7265625" style="2" customWidth="1"/>
    <col min="5635" max="5635" width="24.26953125" style="2" bestFit="1" customWidth="1"/>
    <col min="5636" max="5636" width="23.1796875" style="2" customWidth="1"/>
    <col min="5637" max="5888" width="9.1796875" style="2"/>
    <col min="5889" max="5889" width="13" style="2" customWidth="1"/>
    <col min="5890" max="5890" width="32.7265625" style="2" customWidth="1"/>
    <col min="5891" max="5891" width="24.26953125" style="2" bestFit="1" customWidth="1"/>
    <col min="5892" max="5892" width="23.1796875" style="2" customWidth="1"/>
    <col min="5893" max="6144" width="9.1796875" style="2"/>
    <col min="6145" max="6145" width="13" style="2" customWidth="1"/>
    <col min="6146" max="6146" width="32.7265625" style="2" customWidth="1"/>
    <col min="6147" max="6147" width="24.26953125" style="2" bestFit="1" customWidth="1"/>
    <col min="6148" max="6148" width="23.1796875" style="2" customWidth="1"/>
    <col min="6149" max="6400" width="9.1796875" style="2"/>
    <col min="6401" max="6401" width="13" style="2" customWidth="1"/>
    <col min="6402" max="6402" width="32.7265625" style="2" customWidth="1"/>
    <col min="6403" max="6403" width="24.26953125" style="2" bestFit="1" customWidth="1"/>
    <col min="6404" max="6404" width="23.1796875" style="2" customWidth="1"/>
    <col min="6405" max="6656" width="9.1796875" style="2"/>
    <col min="6657" max="6657" width="13" style="2" customWidth="1"/>
    <col min="6658" max="6658" width="32.7265625" style="2" customWidth="1"/>
    <col min="6659" max="6659" width="24.26953125" style="2" bestFit="1" customWidth="1"/>
    <col min="6660" max="6660" width="23.1796875" style="2" customWidth="1"/>
    <col min="6661" max="6912" width="9.1796875" style="2"/>
    <col min="6913" max="6913" width="13" style="2" customWidth="1"/>
    <col min="6914" max="6914" width="32.7265625" style="2" customWidth="1"/>
    <col min="6915" max="6915" width="24.26953125" style="2" bestFit="1" customWidth="1"/>
    <col min="6916" max="6916" width="23.1796875" style="2" customWidth="1"/>
    <col min="6917" max="7168" width="9.1796875" style="2"/>
    <col min="7169" max="7169" width="13" style="2" customWidth="1"/>
    <col min="7170" max="7170" width="32.7265625" style="2" customWidth="1"/>
    <col min="7171" max="7171" width="24.26953125" style="2" bestFit="1" customWidth="1"/>
    <col min="7172" max="7172" width="23.1796875" style="2" customWidth="1"/>
    <col min="7173" max="7424" width="9.1796875" style="2"/>
    <col min="7425" max="7425" width="13" style="2" customWidth="1"/>
    <col min="7426" max="7426" width="32.7265625" style="2" customWidth="1"/>
    <col min="7427" max="7427" width="24.26953125" style="2" bestFit="1" customWidth="1"/>
    <col min="7428" max="7428" width="23.1796875" style="2" customWidth="1"/>
    <col min="7429" max="7680" width="9.1796875" style="2"/>
    <col min="7681" max="7681" width="13" style="2" customWidth="1"/>
    <col min="7682" max="7682" width="32.7265625" style="2" customWidth="1"/>
    <col min="7683" max="7683" width="24.26953125" style="2" bestFit="1" customWidth="1"/>
    <col min="7684" max="7684" width="23.1796875" style="2" customWidth="1"/>
    <col min="7685" max="7936" width="9.1796875" style="2"/>
    <col min="7937" max="7937" width="13" style="2" customWidth="1"/>
    <col min="7938" max="7938" width="32.7265625" style="2" customWidth="1"/>
    <col min="7939" max="7939" width="24.26953125" style="2" bestFit="1" customWidth="1"/>
    <col min="7940" max="7940" width="23.1796875" style="2" customWidth="1"/>
    <col min="7941" max="8192" width="9.1796875" style="2"/>
    <col min="8193" max="8193" width="13" style="2" customWidth="1"/>
    <col min="8194" max="8194" width="32.7265625" style="2" customWidth="1"/>
    <col min="8195" max="8195" width="24.26953125" style="2" bestFit="1" customWidth="1"/>
    <col min="8196" max="8196" width="23.1796875" style="2" customWidth="1"/>
    <col min="8197" max="8448" width="9.1796875" style="2"/>
    <col min="8449" max="8449" width="13" style="2" customWidth="1"/>
    <col min="8450" max="8450" width="32.7265625" style="2" customWidth="1"/>
    <col min="8451" max="8451" width="24.26953125" style="2" bestFit="1" customWidth="1"/>
    <col min="8452" max="8452" width="23.1796875" style="2" customWidth="1"/>
    <col min="8453" max="8704" width="9.1796875" style="2"/>
    <col min="8705" max="8705" width="13" style="2" customWidth="1"/>
    <col min="8706" max="8706" width="32.7265625" style="2" customWidth="1"/>
    <col min="8707" max="8707" width="24.26953125" style="2" bestFit="1" customWidth="1"/>
    <col min="8708" max="8708" width="23.1796875" style="2" customWidth="1"/>
    <col min="8709" max="8960" width="9.1796875" style="2"/>
    <col min="8961" max="8961" width="13" style="2" customWidth="1"/>
    <col min="8962" max="8962" width="32.7265625" style="2" customWidth="1"/>
    <col min="8963" max="8963" width="24.26953125" style="2" bestFit="1" customWidth="1"/>
    <col min="8964" max="8964" width="23.1796875" style="2" customWidth="1"/>
    <col min="8965" max="9216" width="9.1796875" style="2"/>
    <col min="9217" max="9217" width="13" style="2" customWidth="1"/>
    <col min="9218" max="9218" width="32.7265625" style="2" customWidth="1"/>
    <col min="9219" max="9219" width="24.26953125" style="2" bestFit="1" customWidth="1"/>
    <col min="9220" max="9220" width="23.1796875" style="2" customWidth="1"/>
    <col min="9221" max="9472" width="9.1796875" style="2"/>
    <col min="9473" max="9473" width="13" style="2" customWidth="1"/>
    <col min="9474" max="9474" width="32.7265625" style="2" customWidth="1"/>
    <col min="9475" max="9475" width="24.26953125" style="2" bestFit="1" customWidth="1"/>
    <col min="9476" max="9476" width="23.1796875" style="2" customWidth="1"/>
    <col min="9477" max="9728" width="9.1796875" style="2"/>
    <col min="9729" max="9729" width="13" style="2" customWidth="1"/>
    <col min="9730" max="9730" width="32.7265625" style="2" customWidth="1"/>
    <col min="9731" max="9731" width="24.26953125" style="2" bestFit="1" customWidth="1"/>
    <col min="9732" max="9732" width="23.1796875" style="2" customWidth="1"/>
    <col min="9733" max="9984" width="9.1796875" style="2"/>
    <col min="9985" max="9985" width="13" style="2" customWidth="1"/>
    <col min="9986" max="9986" width="32.7265625" style="2" customWidth="1"/>
    <col min="9987" max="9987" width="24.26953125" style="2" bestFit="1" customWidth="1"/>
    <col min="9988" max="9988" width="23.1796875" style="2" customWidth="1"/>
    <col min="9989" max="10240" width="9.1796875" style="2"/>
    <col min="10241" max="10241" width="13" style="2" customWidth="1"/>
    <col min="10242" max="10242" width="32.7265625" style="2" customWidth="1"/>
    <col min="10243" max="10243" width="24.26953125" style="2" bestFit="1" customWidth="1"/>
    <col min="10244" max="10244" width="23.1796875" style="2" customWidth="1"/>
    <col min="10245" max="10496" width="9.1796875" style="2"/>
    <col min="10497" max="10497" width="13" style="2" customWidth="1"/>
    <col min="10498" max="10498" width="32.7265625" style="2" customWidth="1"/>
    <col min="10499" max="10499" width="24.26953125" style="2" bestFit="1" customWidth="1"/>
    <col min="10500" max="10500" width="23.1796875" style="2" customWidth="1"/>
    <col min="10501" max="10752" width="9.1796875" style="2"/>
    <col min="10753" max="10753" width="13" style="2" customWidth="1"/>
    <col min="10754" max="10754" width="32.7265625" style="2" customWidth="1"/>
    <col min="10755" max="10755" width="24.26953125" style="2" bestFit="1" customWidth="1"/>
    <col min="10756" max="10756" width="23.1796875" style="2" customWidth="1"/>
    <col min="10757" max="11008" width="9.1796875" style="2"/>
    <col min="11009" max="11009" width="13" style="2" customWidth="1"/>
    <col min="11010" max="11010" width="32.7265625" style="2" customWidth="1"/>
    <col min="11011" max="11011" width="24.26953125" style="2" bestFit="1" customWidth="1"/>
    <col min="11012" max="11012" width="23.1796875" style="2" customWidth="1"/>
    <col min="11013" max="11264" width="9.1796875" style="2"/>
    <col min="11265" max="11265" width="13" style="2" customWidth="1"/>
    <col min="11266" max="11266" width="32.7265625" style="2" customWidth="1"/>
    <col min="11267" max="11267" width="24.26953125" style="2" bestFit="1" customWidth="1"/>
    <col min="11268" max="11268" width="23.1796875" style="2" customWidth="1"/>
    <col min="11269" max="11520" width="9.1796875" style="2"/>
    <col min="11521" max="11521" width="13" style="2" customWidth="1"/>
    <col min="11522" max="11522" width="32.7265625" style="2" customWidth="1"/>
    <col min="11523" max="11523" width="24.26953125" style="2" bestFit="1" customWidth="1"/>
    <col min="11524" max="11524" width="23.1796875" style="2" customWidth="1"/>
    <col min="11525" max="11776" width="9.1796875" style="2"/>
    <col min="11777" max="11777" width="13" style="2" customWidth="1"/>
    <col min="11778" max="11778" width="32.7265625" style="2" customWidth="1"/>
    <col min="11779" max="11779" width="24.26953125" style="2" bestFit="1" customWidth="1"/>
    <col min="11780" max="11780" width="23.1796875" style="2" customWidth="1"/>
    <col min="11781" max="12032" width="9.1796875" style="2"/>
    <col min="12033" max="12033" width="13" style="2" customWidth="1"/>
    <col min="12034" max="12034" width="32.7265625" style="2" customWidth="1"/>
    <col min="12035" max="12035" width="24.26953125" style="2" bestFit="1" customWidth="1"/>
    <col min="12036" max="12036" width="23.1796875" style="2" customWidth="1"/>
    <col min="12037" max="12288" width="9.1796875" style="2"/>
    <col min="12289" max="12289" width="13" style="2" customWidth="1"/>
    <col min="12290" max="12290" width="32.7265625" style="2" customWidth="1"/>
    <col min="12291" max="12291" width="24.26953125" style="2" bestFit="1" customWidth="1"/>
    <col min="12292" max="12292" width="23.1796875" style="2" customWidth="1"/>
    <col min="12293" max="12544" width="9.1796875" style="2"/>
    <col min="12545" max="12545" width="13" style="2" customWidth="1"/>
    <col min="12546" max="12546" width="32.7265625" style="2" customWidth="1"/>
    <col min="12547" max="12547" width="24.26953125" style="2" bestFit="1" customWidth="1"/>
    <col min="12548" max="12548" width="23.1796875" style="2" customWidth="1"/>
    <col min="12549" max="12800" width="9.1796875" style="2"/>
    <col min="12801" max="12801" width="13" style="2" customWidth="1"/>
    <col min="12802" max="12802" width="32.7265625" style="2" customWidth="1"/>
    <col min="12803" max="12803" width="24.26953125" style="2" bestFit="1" customWidth="1"/>
    <col min="12804" max="12804" width="23.1796875" style="2" customWidth="1"/>
    <col min="12805" max="13056" width="9.1796875" style="2"/>
    <col min="13057" max="13057" width="13" style="2" customWidth="1"/>
    <col min="13058" max="13058" width="32.7265625" style="2" customWidth="1"/>
    <col min="13059" max="13059" width="24.26953125" style="2" bestFit="1" customWidth="1"/>
    <col min="13060" max="13060" width="23.1796875" style="2" customWidth="1"/>
    <col min="13061" max="13312" width="9.1796875" style="2"/>
    <col min="13313" max="13313" width="13" style="2" customWidth="1"/>
    <col min="13314" max="13314" width="32.7265625" style="2" customWidth="1"/>
    <col min="13315" max="13315" width="24.26953125" style="2" bestFit="1" customWidth="1"/>
    <col min="13316" max="13316" width="23.1796875" style="2" customWidth="1"/>
    <col min="13317" max="13568" width="9.1796875" style="2"/>
    <col min="13569" max="13569" width="13" style="2" customWidth="1"/>
    <col min="13570" max="13570" width="32.7265625" style="2" customWidth="1"/>
    <col min="13571" max="13571" width="24.26953125" style="2" bestFit="1" customWidth="1"/>
    <col min="13572" max="13572" width="23.1796875" style="2" customWidth="1"/>
    <col min="13573" max="13824" width="9.1796875" style="2"/>
    <col min="13825" max="13825" width="13" style="2" customWidth="1"/>
    <col min="13826" max="13826" width="32.7265625" style="2" customWidth="1"/>
    <col min="13827" max="13827" width="24.26953125" style="2" bestFit="1" customWidth="1"/>
    <col min="13828" max="13828" width="23.1796875" style="2" customWidth="1"/>
    <col min="13829" max="14080" width="9.1796875" style="2"/>
    <col min="14081" max="14081" width="13" style="2" customWidth="1"/>
    <col min="14082" max="14082" width="32.7265625" style="2" customWidth="1"/>
    <col min="14083" max="14083" width="24.26953125" style="2" bestFit="1" customWidth="1"/>
    <col min="14084" max="14084" width="23.1796875" style="2" customWidth="1"/>
    <col min="14085" max="14336" width="9.1796875" style="2"/>
    <col min="14337" max="14337" width="13" style="2" customWidth="1"/>
    <col min="14338" max="14338" width="32.7265625" style="2" customWidth="1"/>
    <col min="14339" max="14339" width="24.26953125" style="2" bestFit="1" customWidth="1"/>
    <col min="14340" max="14340" width="23.1796875" style="2" customWidth="1"/>
    <col min="14341" max="14592" width="9.1796875" style="2"/>
    <col min="14593" max="14593" width="13" style="2" customWidth="1"/>
    <col min="14594" max="14594" width="32.7265625" style="2" customWidth="1"/>
    <col min="14595" max="14595" width="24.26953125" style="2" bestFit="1" customWidth="1"/>
    <col min="14596" max="14596" width="23.1796875" style="2" customWidth="1"/>
    <col min="14597" max="14848" width="9.1796875" style="2"/>
    <col min="14849" max="14849" width="13" style="2" customWidth="1"/>
    <col min="14850" max="14850" width="32.7265625" style="2" customWidth="1"/>
    <col min="14851" max="14851" width="24.26953125" style="2" bestFit="1" customWidth="1"/>
    <col min="14852" max="14852" width="23.1796875" style="2" customWidth="1"/>
    <col min="14853" max="15104" width="9.1796875" style="2"/>
    <col min="15105" max="15105" width="13" style="2" customWidth="1"/>
    <col min="15106" max="15106" width="32.7265625" style="2" customWidth="1"/>
    <col min="15107" max="15107" width="24.26953125" style="2" bestFit="1" customWidth="1"/>
    <col min="15108" max="15108" width="23.1796875" style="2" customWidth="1"/>
    <col min="15109" max="15360" width="9.1796875" style="2"/>
    <col min="15361" max="15361" width="13" style="2" customWidth="1"/>
    <col min="15362" max="15362" width="32.7265625" style="2" customWidth="1"/>
    <col min="15363" max="15363" width="24.26953125" style="2" bestFit="1" customWidth="1"/>
    <col min="15364" max="15364" width="23.1796875" style="2" customWidth="1"/>
    <col min="15365" max="15616" width="9.1796875" style="2"/>
    <col min="15617" max="15617" width="13" style="2" customWidth="1"/>
    <col min="15618" max="15618" width="32.7265625" style="2" customWidth="1"/>
    <col min="15619" max="15619" width="24.26953125" style="2" bestFit="1" customWidth="1"/>
    <col min="15620" max="15620" width="23.1796875" style="2" customWidth="1"/>
    <col min="15621" max="15872" width="9.1796875" style="2"/>
    <col min="15873" max="15873" width="13" style="2" customWidth="1"/>
    <col min="15874" max="15874" width="32.7265625" style="2" customWidth="1"/>
    <col min="15875" max="15875" width="24.26953125" style="2" bestFit="1" customWidth="1"/>
    <col min="15876" max="15876" width="23.1796875" style="2" customWidth="1"/>
    <col min="15877" max="16128" width="9.1796875" style="2"/>
    <col min="16129" max="16129" width="13" style="2" customWidth="1"/>
    <col min="16130" max="16130" width="32.7265625" style="2" customWidth="1"/>
    <col min="16131" max="16131" width="24.26953125" style="2" bestFit="1" customWidth="1"/>
    <col min="16132" max="16132" width="23.1796875" style="2" customWidth="1"/>
    <col min="16133" max="16384" width="9.1796875" style="2"/>
  </cols>
  <sheetData>
    <row r="1" spans="1:4" ht="13">
      <c r="A1" s="1" t="s">
        <v>175</v>
      </c>
    </row>
    <row r="3" spans="1:4" ht="13">
      <c r="A3" s="88" t="s">
        <v>0</v>
      </c>
      <c r="B3" s="90" t="s">
        <v>204</v>
      </c>
      <c r="C3" s="77"/>
      <c r="D3" s="77"/>
    </row>
    <row r="4" spans="1:4">
      <c r="A4" s="120">
        <v>2011</v>
      </c>
      <c r="B4" s="150">
        <v>463.85599999999999</v>
      </c>
      <c r="C4" s="74"/>
      <c r="D4" s="74"/>
    </row>
    <row r="5" spans="1:4">
      <c r="A5" s="120">
        <v>2012</v>
      </c>
      <c r="B5" s="150">
        <v>1179.2840000000001</v>
      </c>
      <c r="C5" s="74"/>
      <c r="D5" s="74"/>
    </row>
    <row r="6" spans="1:4">
      <c r="A6" s="120">
        <v>2013</v>
      </c>
      <c r="B6" s="150">
        <v>186.26400000000001</v>
      </c>
      <c r="C6" s="74"/>
      <c r="D6" s="74"/>
    </row>
    <row r="7" spans="1:4">
      <c r="A7" s="120">
        <v>2014</v>
      </c>
      <c r="B7" s="150">
        <v>190.19200000000001</v>
      </c>
      <c r="C7" s="74"/>
      <c r="D7" s="74"/>
    </row>
    <row r="8" spans="1:4">
      <c r="A8" s="120">
        <v>2015</v>
      </c>
      <c r="B8" s="150">
        <v>363.86900000000003</v>
      </c>
      <c r="C8" s="74"/>
      <c r="D8" s="74"/>
    </row>
    <row r="9" spans="1:4">
      <c r="A9" s="120">
        <v>2016</v>
      </c>
      <c r="B9" s="150">
        <v>394.25</v>
      </c>
      <c r="C9" s="74"/>
      <c r="D9" s="74"/>
    </row>
    <row r="10" spans="1:4">
      <c r="A10" s="120">
        <v>2017</v>
      </c>
      <c r="B10" s="150">
        <v>178.04900000000001</v>
      </c>
      <c r="C10" s="74"/>
      <c r="D10" s="74"/>
    </row>
    <row r="11" spans="1:4">
      <c r="A11" s="120">
        <v>2018</v>
      </c>
      <c r="B11" s="150">
        <v>139.26400000000001</v>
      </c>
      <c r="C11" s="74"/>
      <c r="D11" s="74"/>
    </row>
    <row r="12" spans="1:4">
      <c r="A12" s="120">
        <v>2019</v>
      </c>
      <c r="B12" s="150">
        <v>99.488</v>
      </c>
      <c r="C12" s="74"/>
      <c r="D12" s="74"/>
    </row>
    <row r="13" spans="1:4">
      <c r="A13" s="120">
        <v>2020</v>
      </c>
      <c r="B13" s="150">
        <v>81</v>
      </c>
      <c r="C13" s="74"/>
      <c r="D13" s="74"/>
    </row>
    <row r="14" spans="1:4">
      <c r="A14" s="123">
        <v>2021</v>
      </c>
      <c r="B14" s="151">
        <v>85</v>
      </c>
      <c r="C14" s="74"/>
      <c r="D14" s="74"/>
    </row>
    <row r="15" spans="1:4">
      <c r="A15" s="46"/>
      <c r="B15" s="152"/>
      <c r="C15" s="74"/>
      <c r="D15" s="74"/>
    </row>
    <row r="16" spans="1:4">
      <c r="A16" s="46"/>
      <c r="B16" s="152"/>
      <c r="C16" s="74"/>
      <c r="D16" s="74"/>
    </row>
    <row r="17" spans="1:4">
      <c r="A17" s="46"/>
      <c r="B17" s="152"/>
      <c r="C17" s="74"/>
      <c r="D17" s="74"/>
    </row>
    <row r="18" spans="1:4">
      <c r="A18" s="46"/>
      <c r="B18" s="152"/>
      <c r="C18" s="74"/>
      <c r="D18" s="74"/>
    </row>
    <row r="19" spans="1:4">
      <c r="A19" s="46"/>
      <c r="B19" s="152"/>
      <c r="C19" s="74"/>
      <c r="D19" s="74"/>
    </row>
    <row r="20" spans="1:4">
      <c r="A20" s="46"/>
      <c r="B20" s="152"/>
      <c r="C20" s="74"/>
      <c r="D20" s="74"/>
    </row>
    <row r="21" spans="1:4">
      <c r="A21" s="46"/>
      <c r="B21" s="152"/>
      <c r="C21" s="74"/>
      <c r="D21" s="74"/>
    </row>
    <row r="22" spans="1:4">
      <c r="A22" s="46"/>
      <c r="B22" s="152"/>
      <c r="C22" s="74"/>
      <c r="D22" s="74"/>
    </row>
    <row r="23" spans="1:4">
      <c r="A23" s="46"/>
      <c r="B23" s="152"/>
      <c r="C23" s="74"/>
      <c r="D23" s="74"/>
    </row>
  </sheetData>
  <pageMargins left="0.7" right="0.7" top="0.75" bottom="0.75" header="0.3" footer="0.3"/>
  <pageSetup orientation="portrait" horizontalDpi="1200" verticalDpi="1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0D2B7-201A-4828-BB4C-B55D774D9B2C}">
  <dimension ref="A1:M25"/>
  <sheetViews>
    <sheetView workbookViewId="0"/>
  </sheetViews>
  <sheetFormatPr defaultColWidth="9.1796875" defaultRowHeight="12.5"/>
  <cols>
    <col min="1" max="1" width="43.54296875" style="2" bestFit="1" customWidth="1"/>
    <col min="2" max="2" width="15.81640625" style="2" bestFit="1" customWidth="1"/>
    <col min="3" max="3" width="20.54296875" style="2" customWidth="1"/>
    <col min="4" max="4" width="15.81640625" style="2" bestFit="1" customWidth="1"/>
    <col min="5" max="5" width="14.1796875" style="2" customWidth="1"/>
    <col min="6" max="256" width="9.1796875" style="2"/>
    <col min="257" max="257" width="43.54296875" style="2" bestFit="1" customWidth="1"/>
    <col min="258" max="258" width="14.7265625" style="2" customWidth="1"/>
    <col min="259" max="259" width="24.7265625" style="2" bestFit="1" customWidth="1"/>
    <col min="260" max="261" width="14.7265625" style="2" customWidth="1"/>
    <col min="262" max="512" width="9.1796875" style="2"/>
    <col min="513" max="513" width="43.54296875" style="2" bestFit="1" customWidth="1"/>
    <col min="514" max="514" width="14.7265625" style="2" customWidth="1"/>
    <col min="515" max="515" width="24.7265625" style="2" bestFit="1" customWidth="1"/>
    <col min="516" max="517" width="14.7265625" style="2" customWidth="1"/>
    <col min="518" max="768" width="9.1796875" style="2"/>
    <col min="769" max="769" width="43.54296875" style="2" bestFit="1" customWidth="1"/>
    <col min="770" max="770" width="14.7265625" style="2" customWidth="1"/>
    <col min="771" max="771" width="24.7265625" style="2" bestFit="1" customWidth="1"/>
    <col min="772" max="773" width="14.7265625" style="2" customWidth="1"/>
    <col min="774" max="1024" width="9.1796875" style="2"/>
    <col min="1025" max="1025" width="43.54296875" style="2" bestFit="1" customWidth="1"/>
    <col min="1026" max="1026" width="14.7265625" style="2" customWidth="1"/>
    <col min="1027" max="1027" width="24.7265625" style="2" bestFit="1" customWidth="1"/>
    <col min="1028" max="1029" width="14.7265625" style="2" customWidth="1"/>
    <col min="1030" max="1280" width="9.1796875" style="2"/>
    <col min="1281" max="1281" width="43.54296875" style="2" bestFit="1" customWidth="1"/>
    <col min="1282" max="1282" width="14.7265625" style="2" customWidth="1"/>
    <col min="1283" max="1283" width="24.7265625" style="2" bestFit="1" customWidth="1"/>
    <col min="1284" max="1285" width="14.7265625" style="2" customWidth="1"/>
    <col min="1286" max="1536" width="9.1796875" style="2"/>
    <col min="1537" max="1537" width="43.54296875" style="2" bestFit="1" customWidth="1"/>
    <col min="1538" max="1538" width="14.7265625" style="2" customWidth="1"/>
    <col min="1539" max="1539" width="24.7265625" style="2" bestFit="1" customWidth="1"/>
    <col min="1540" max="1541" width="14.7265625" style="2" customWidth="1"/>
    <col min="1542" max="1792" width="9.1796875" style="2"/>
    <col min="1793" max="1793" width="43.54296875" style="2" bestFit="1" customWidth="1"/>
    <col min="1794" max="1794" width="14.7265625" style="2" customWidth="1"/>
    <col min="1795" max="1795" width="24.7265625" style="2" bestFit="1" customWidth="1"/>
    <col min="1796" max="1797" width="14.7265625" style="2" customWidth="1"/>
    <col min="1798" max="2048" width="9.1796875" style="2"/>
    <col min="2049" max="2049" width="43.54296875" style="2" bestFit="1" customWidth="1"/>
    <col min="2050" max="2050" width="14.7265625" style="2" customWidth="1"/>
    <col min="2051" max="2051" width="24.7265625" style="2" bestFit="1" customWidth="1"/>
    <col min="2052" max="2053" width="14.7265625" style="2" customWidth="1"/>
    <col min="2054" max="2304" width="9.1796875" style="2"/>
    <col min="2305" max="2305" width="43.54296875" style="2" bestFit="1" customWidth="1"/>
    <col min="2306" max="2306" width="14.7265625" style="2" customWidth="1"/>
    <col min="2307" max="2307" width="24.7265625" style="2" bestFit="1" customWidth="1"/>
    <col min="2308" max="2309" width="14.7265625" style="2" customWidth="1"/>
    <col min="2310" max="2560" width="9.1796875" style="2"/>
    <col min="2561" max="2561" width="43.54296875" style="2" bestFit="1" customWidth="1"/>
    <col min="2562" max="2562" width="14.7265625" style="2" customWidth="1"/>
    <col min="2563" max="2563" width="24.7265625" style="2" bestFit="1" customWidth="1"/>
    <col min="2564" max="2565" width="14.7265625" style="2" customWidth="1"/>
    <col min="2566" max="2816" width="9.1796875" style="2"/>
    <col min="2817" max="2817" width="43.54296875" style="2" bestFit="1" customWidth="1"/>
    <col min="2818" max="2818" width="14.7265625" style="2" customWidth="1"/>
    <col min="2819" max="2819" width="24.7265625" style="2" bestFit="1" customWidth="1"/>
    <col min="2820" max="2821" width="14.7265625" style="2" customWidth="1"/>
    <col min="2822" max="3072" width="9.1796875" style="2"/>
    <col min="3073" max="3073" width="43.54296875" style="2" bestFit="1" customWidth="1"/>
    <col min="3074" max="3074" width="14.7265625" style="2" customWidth="1"/>
    <col min="3075" max="3075" width="24.7265625" style="2" bestFit="1" customWidth="1"/>
    <col min="3076" max="3077" width="14.7265625" style="2" customWidth="1"/>
    <col min="3078" max="3328" width="9.1796875" style="2"/>
    <col min="3329" max="3329" width="43.54296875" style="2" bestFit="1" customWidth="1"/>
    <col min="3330" max="3330" width="14.7265625" style="2" customWidth="1"/>
    <col min="3331" max="3331" width="24.7265625" style="2" bestFit="1" customWidth="1"/>
    <col min="3332" max="3333" width="14.7265625" style="2" customWidth="1"/>
    <col min="3334" max="3584" width="9.1796875" style="2"/>
    <col min="3585" max="3585" width="43.54296875" style="2" bestFit="1" customWidth="1"/>
    <col min="3586" max="3586" width="14.7265625" style="2" customWidth="1"/>
    <col min="3587" max="3587" width="24.7265625" style="2" bestFit="1" customWidth="1"/>
    <col min="3588" max="3589" width="14.7265625" style="2" customWidth="1"/>
    <col min="3590" max="3840" width="9.1796875" style="2"/>
    <col min="3841" max="3841" width="43.54296875" style="2" bestFit="1" customWidth="1"/>
    <col min="3842" max="3842" width="14.7265625" style="2" customWidth="1"/>
    <col min="3843" max="3843" width="24.7265625" style="2" bestFit="1" customWidth="1"/>
    <col min="3844" max="3845" width="14.7265625" style="2" customWidth="1"/>
    <col min="3846" max="4096" width="9.1796875" style="2"/>
    <col min="4097" max="4097" width="43.54296875" style="2" bestFit="1" customWidth="1"/>
    <col min="4098" max="4098" width="14.7265625" style="2" customWidth="1"/>
    <col min="4099" max="4099" width="24.7265625" style="2" bestFit="1" customWidth="1"/>
    <col min="4100" max="4101" width="14.7265625" style="2" customWidth="1"/>
    <col min="4102" max="4352" width="9.1796875" style="2"/>
    <col min="4353" max="4353" width="43.54296875" style="2" bestFit="1" customWidth="1"/>
    <col min="4354" max="4354" width="14.7265625" style="2" customWidth="1"/>
    <col min="4355" max="4355" width="24.7265625" style="2" bestFit="1" customWidth="1"/>
    <col min="4356" max="4357" width="14.7265625" style="2" customWidth="1"/>
    <col min="4358" max="4608" width="9.1796875" style="2"/>
    <col min="4609" max="4609" width="43.54296875" style="2" bestFit="1" customWidth="1"/>
    <col min="4610" max="4610" width="14.7265625" style="2" customWidth="1"/>
    <col min="4611" max="4611" width="24.7265625" style="2" bestFit="1" customWidth="1"/>
    <col min="4612" max="4613" width="14.7265625" style="2" customWidth="1"/>
    <col min="4614" max="4864" width="9.1796875" style="2"/>
    <col min="4865" max="4865" width="43.54296875" style="2" bestFit="1" customWidth="1"/>
    <col min="4866" max="4866" width="14.7265625" style="2" customWidth="1"/>
    <col min="4867" max="4867" width="24.7265625" style="2" bestFit="1" customWidth="1"/>
    <col min="4868" max="4869" width="14.7265625" style="2" customWidth="1"/>
    <col min="4870" max="5120" width="9.1796875" style="2"/>
    <col min="5121" max="5121" width="43.54296875" style="2" bestFit="1" customWidth="1"/>
    <col min="5122" max="5122" width="14.7265625" style="2" customWidth="1"/>
    <col min="5123" max="5123" width="24.7265625" style="2" bestFit="1" customWidth="1"/>
    <col min="5124" max="5125" width="14.7265625" style="2" customWidth="1"/>
    <col min="5126" max="5376" width="9.1796875" style="2"/>
    <col min="5377" max="5377" width="43.54296875" style="2" bestFit="1" customWidth="1"/>
    <col min="5378" max="5378" width="14.7265625" style="2" customWidth="1"/>
    <col min="5379" max="5379" width="24.7265625" style="2" bestFit="1" customWidth="1"/>
    <col min="5380" max="5381" width="14.7265625" style="2" customWidth="1"/>
    <col min="5382" max="5632" width="9.1796875" style="2"/>
    <col min="5633" max="5633" width="43.54296875" style="2" bestFit="1" customWidth="1"/>
    <col min="5634" max="5634" width="14.7265625" style="2" customWidth="1"/>
    <col min="5635" max="5635" width="24.7265625" style="2" bestFit="1" customWidth="1"/>
    <col min="5636" max="5637" width="14.7265625" style="2" customWidth="1"/>
    <col min="5638" max="5888" width="9.1796875" style="2"/>
    <col min="5889" max="5889" width="43.54296875" style="2" bestFit="1" customWidth="1"/>
    <col min="5890" max="5890" width="14.7265625" style="2" customWidth="1"/>
    <col min="5891" max="5891" width="24.7265625" style="2" bestFit="1" customWidth="1"/>
    <col min="5892" max="5893" width="14.7265625" style="2" customWidth="1"/>
    <col min="5894" max="6144" width="9.1796875" style="2"/>
    <col min="6145" max="6145" width="43.54296875" style="2" bestFit="1" customWidth="1"/>
    <col min="6146" max="6146" width="14.7265625" style="2" customWidth="1"/>
    <col min="6147" max="6147" width="24.7265625" style="2" bestFit="1" customWidth="1"/>
    <col min="6148" max="6149" width="14.7265625" style="2" customWidth="1"/>
    <col min="6150" max="6400" width="9.1796875" style="2"/>
    <col min="6401" max="6401" width="43.54296875" style="2" bestFit="1" customWidth="1"/>
    <col min="6402" max="6402" width="14.7265625" style="2" customWidth="1"/>
    <col min="6403" max="6403" width="24.7265625" style="2" bestFit="1" customWidth="1"/>
    <col min="6404" max="6405" width="14.7265625" style="2" customWidth="1"/>
    <col min="6406" max="6656" width="9.1796875" style="2"/>
    <col min="6657" max="6657" width="43.54296875" style="2" bestFit="1" customWidth="1"/>
    <col min="6658" max="6658" width="14.7265625" style="2" customWidth="1"/>
    <col min="6659" max="6659" width="24.7265625" style="2" bestFit="1" customWidth="1"/>
    <col min="6660" max="6661" width="14.7265625" style="2" customWidth="1"/>
    <col min="6662" max="6912" width="9.1796875" style="2"/>
    <col min="6913" max="6913" width="43.54296875" style="2" bestFit="1" customWidth="1"/>
    <col min="6914" max="6914" width="14.7265625" style="2" customWidth="1"/>
    <col min="6915" max="6915" width="24.7265625" style="2" bestFit="1" customWidth="1"/>
    <col min="6916" max="6917" width="14.7265625" style="2" customWidth="1"/>
    <col min="6918" max="7168" width="9.1796875" style="2"/>
    <col min="7169" max="7169" width="43.54296875" style="2" bestFit="1" customWidth="1"/>
    <col min="7170" max="7170" width="14.7265625" style="2" customWidth="1"/>
    <col min="7171" max="7171" width="24.7265625" style="2" bestFit="1" customWidth="1"/>
    <col min="7172" max="7173" width="14.7265625" style="2" customWidth="1"/>
    <col min="7174" max="7424" width="9.1796875" style="2"/>
    <col min="7425" max="7425" width="43.54296875" style="2" bestFit="1" customWidth="1"/>
    <col min="7426" max="7426" width="14.7265625" style="2" customWidth="1"/>
    <col min="7427" max="7427" width="24.7265625" style="2" bestFit="1" customWidth="1"/>
    <col min="7428" max="7429" width="14.7265625" style="2" customWidth="1"/>
    <col min="7430" max="7680" width="9.1796875" style="2"/>
    <col min="7681" max="7681" width="43.54296875" style="2" bestFit="1" customWidth="1"/>
    <col min="7682" max="7682" width="14.7265625" style="2" customWidth="1"/>
    <col min="7683" max="7683" width="24.7265625" style="2" bestFit="1" customWidth="1"/>
    <col min="7684" max="7685" width="14.7265625" style="2" customWidth="1"/>
    <col min="7686" max="7936" width="9.1796875" style="2"/>
    <col min="7937" max="7937" width="43.54296875" style="2" bestFit="1" customWidth="1"/>
    <col min="7938" max="7938" width="14.7265625" style="2" customWidth="1"/>
    <col min="7939" max="7939" width="24.7265625" style="2" bestFit="1" customWidth="1"/>
    <col min="7940" max="7941" width="14.7265625" style="2" customWidth="1"/>
    <col min="7942" max="8192" width="9.1796875" style="2"/>
    <col min="8193" max="8193" width="43.54296875" style="2" bestFit="1" customWidth="1"/>
    <col min="8194" max="8194" width="14.7265625" style="2" customWidth="1"/>
    <col min="8195" max="8195" width="24.7265625" style="2" bestFit="1" customWidth="1"/>
    <col min="8196" max="8197" width="14.7265625" style="2" customWidth="1"/>
    <col min="8198" max="8448" width="9.1796875" style="2"/>
    <col min="8449" max="8449" width="43.54296875" style="2" bestFit="1" customWidth="1"/>
    <col min="8450" max="8450" width="14.7265625" style="2" customWidth="1"/>
    <col min="8451" max="8451" width="24.7265625" style="2" bestFit="1" customWidth="1"/>
    <col min="8452" max="8453" width="14.7265625" style="2" customWidth="1"/>
    <col min="8454" max="8704" width="9.1796875" style="2"/>
    <col min="8705" max="8705" width="43.54296875" style="2" bestFit="1" customWidth="1"/>
    <col min="8706" max="8706" width="14.7265625" style="2" customWidth="1"/>
    <col min="8707" max="8707" width="24.7265625" style="2" bestFit="1" customWidth="1"/>
    <col min="8708" max="8709" width="14.7265625" style="2" customWidth="1"/>
    <col min="8710" max="8960" width="9.1796875" style="2"/>
    <col min="8961" max="8961" width="43.54296875" style="2" bestFit="1" customWidth="1"/>
    <col min="8962" max="8962" width="14.7265625" style="2" customWidth="1"/>
    <col min="8963" max="8963" width="24.7265625" style="2" bestFit="1" customWidth="1"/>
    <col min="8964" max="8965" width="14.7265625" style="2" customWidth="1"/>
    <col min="8966" max="9216" width="9.1796875" style="2"/>
    <col min="9217" max="9217" width="43.54296875" style="2" bestFit="1" customWidth="1"/>
    <col min="9218" max="9218" width="14.7265625" style="2" customWidth="1"/>
    <col min="9219" max="9219" width="24.7265625" style="2" bestFit="1" customWidth="1"/>
    <col min="9220" max="9221" width="14.7265625" style="2" customWidth="1"/>
    <col min="9222" max="9472" width="9.1796875" style="2"/>
    <col min="9473" max="9473" width="43.54296875" style="2" bestFit="1" customWidth="1"/>
    <col min="9474" max="9474" width="14.7265625" style="2" customWidth="1"/>
    <col min="9475" max="9475" width="24.7265625" style="2" bestFit="1" customWidth="1"/>
    <col min="9476" max="9477" width="14.7265625" style="2" customWidth="1"/>
    <col min="9478" max="9728" width="9.1796875" style="2"/>
    <col min="9729" max="9729" width="43.54296875" style="2" bestFit="1" customWidth="1"/>
    <col min="9730" max="9730" width="14.7265625" style="2" customWidth="1"/>
    <col min="9731" max="9731" width="24.7265625" style="2" bestFit="1" customWidth="1"/>
    <col min="9732" max="9733" width="14.7265625" style="2" customWidth="1"/>
    <col min="9734" max="9984" width="9.1796875" style="2"/>
    <col min="9985" max="9985" width="43.54296875" style="2" bestFit="1" customWidth="1"/>
    <col min="9986" max="9986" width="14.7265625" style="2" customWidth="1"/>
    <col min="9987" max="9987" width="24.7265625" style="2" bestFit="1" customWidth="1"/>
    <col min="9988" max="9989" width="14.7265625" style="2" customWidth="1"/>
    <col min="9990" max="10240" width="9.1796875" style="2"/>
    <col min="10241" max="10241" width="43.54296875" style="2" bestFit="1" customWidth="1"/>
    <col min="10242" max="10242" width="14.7265625" style="2" customWidth="1"/>
    <col min="10243" max="10243" width="24.7265625" style="2" bestFit="1" customWidth="1"/>
    <col min="10244" max="10245" width="14.7265625" style="2" customWidth="1"/>
    <col min="10246" max="10496" width="9.1796875" style="2"/>
    <col min="10497" max="10497" width="43.54296875" style="2" bestFit="1" customWidth="1"/>
    <col min="10498" max="10498" width="14.7265625" style="2" customWidth="1"/>
    <col min="10499" max="10499" width="24.7265625" style="2" bestFit="1" customWidth="1"/>
    <col min="10500" max="10501" width="14.7265625" style="2" customWidth="1"/>
    <col min="10502" max="10752" width="9.1796875" style="2"/>
    <col min="10753" max="10753" width="43.54296875" style="2" bestFit="1" customWidth="1"/>
    <col min="10754" max="10754" width="14.7265625" style="2" customWidth="1"/>
    <col min="10755" max="10755" width="24.7265625" style="2" bestFit="1" customWidth="1"/>
    <col min="10756" max="10757" width="14.7265625" style="2" customWidth="1"/>
    <col min="10758" max="11008" width="9.1796875" style="2"/>
    <col min="11009" max="11009" width="43.54296875" style="2" bestFit="1" customWidth="1"/>
    <col min="11010" max="11010" width="14.7265625" style="2" customWidth="1"/>
    <col min="11011" max="11011" width="24.7265625" style="2" bestFit="1" customWidth="1"/>
    <col min="11012" max="11013" width="14.7265625" style="2" customWidth="1"/>
    <col min="11014" max="11264" width="9.1796875" style="2"/>
    <col min="11265" max="11265" width="43.54296875" style="2" bestFit="1" customWidth="1"/>
    <col min="11266" max="11266" width="14.7265625" style="2" customWidth="1"/>
    <col min="11267" max="11267" width="24.7265625" style="2" bestFit="1" customWidth="1"/>
    <col min="11268" max="11269" width="14.7265625" style="2" customWidth="1"/>
    <col min="11270" max="11520" width="9.1796875" style="2"/>
    <col min="11521" max="11521" width="43.54296875" style="2" bestFit="1" customWidth="1"/>
    <col min="11522" max="11522" width="14.7265625" style="2" customWidth="1"/>
    <col min="11523" max="11523" width="24.7265625" style="2" bestFit="1" customWidth="1"/>
    <col min="11524" max="11525" width="14.7265625" style="2" customWidth="1"/>
    <col min="11526" max="11776" width="9.1796875" style="2"/>
    <col min="11777" max="11777" width="43.54296875" style="2" bestFit="1" customWidth="1"/>
    <col min="11778" max="11778" width="14.7265625" style="2" customWidth="1"/>
    <col min="11779" max="11779" width="24.7265625" style="2" bestFit="1" customWidth="1"/>
    <col min="11780" max="11781" width="14.7265625" style="2" customWidth="1"/>
    <col min="11782" max="12032" width="9.1796875" style="2"/>
    <col min="12033" max="12033" width="43.54296875" style="2" bestFit="1" customWidth="1"/>
    <col min="12034" max="12034" width="14.7265625" style="2" customWidth="1"/>
    <col min="12035" max="12035" width="24.7265625" style="2" bestFit="1" customWidth="1"/>
    <col min="12036" max="12037" width="14.7265625" style="2" customWidth="1"/>
    <col min="12038" max="12288" width="9.1796875" style="2"/>
    <col min="12289" max="12289" width="43.54296875" style="2" bestFit="1" customWidth="1"/>
    <col min="12290" max="12290" width="14.7265625" style="2" customWidth="1"/>
    <col min="12291" max="12291" width="24.7265625" style="2" bestFit="1" customWidth="1"/>
    <col min="12292" max="12293" width="14.7265625" style="2" customWidth="1"/>
    <col min="12294" max="12544" width="9.1796875" style="2"/>
    <col min="12545" max="12545" width="43.54296875" style="2" bestFit="1" customWidth="1"/>
    <col min="12546" max="12546" width="14.7265625" style="2" customWidth="1"/>
    <col min="12547" max="12547" width="24.7265625" style="2" bestFit="1" customWidth="1"/>
    <col min="12548" max="12549" width="14.7265625" style="2" customWidth="1"/>
    <col min="12550" max="12800" width="9.1796875" style="2"/>
    <col min="12801" max="12801" width="43.54296875" style="2" bestFit="1" customWidth="1"/>
    <col min="12802" max="12802" width="14.7265625" style="2" customWidth="1"/>
    <col min="12803" max="12803" width="24.7265625" style="2" bestFit="1" customWidth="1"/>
    <col min="12804" max="12805" width="14.7265625" style="2" customWidth="1"/>
    <col min="12806" max="13056" width="9.1796875" style="2"/>
    <col min="13057" max="13057" width="43.54296875" style="2" bestFit="1" customWidth="1"/>
    <col min="13058" max="13058" width="14.7265625" style="2" customWidth="1"/>
    <col min="13059" max="13059" width="24.7265625" style="2" bestFit="1" customWidth="1"/>
    <col min="13060" max="13061" width="14.7265625" style="2" customWidth="1"/>
    <col min="13062" max="13312" width="9.1796875" style="2"/>
    <col min="13313" max="13313" width="43.54296875" style="2" bestFit="1" customWidth="1"/>
    <col min="13314" max="13314" width="14.7265625" style="2" customWidth="1"/>
    <col min="13315" max="13315" width="24.7265625" style="2" bestFit="1" customWidth="1"/>
    <col min="13316" max="13317" width="14.7265625" style="2" customWidth="1"/>
    <col min="13318" max="13568" width="9.1796875" style="2"/>
    <col min="13569" max="13569" width="43.54296875" style="2" bestFit="1" customWidth="1"/>
    <col min="13570" max="13570" width="14.7265625" style="2" customWidth="1"/>
    <col min="13571" max="13571" width="24.7265625" style="2" bestFit="1" customWidth="1"/>
    <col min="13572" max="13573" width="14.7265625" style="2" customWidth="1"/>
    <col min="13574" max="13824" width="9.1796875" style="2"/>
    <col min="13825" max="13825" width="43.54296875" style="2" bestFit="1" customWidth="1"/>
    <col min="13826" max="13826" width="14.7265625" style="2" customWidth="1"/>
    <col min="13827" max="13827" width="24.7265625" style="2" bestFit="1" customWidth="1"/>
    <col min="13828" max="13829" width="14.7265625" style="2" customWidth="1"/>
    <col min="13830" max="14080" width="9.1796875" style="2"/>
    <col min="14081" max="14081" width="43.54296875" style="2" bestFit="1" customWidth="1"/>
    <col min="14082" max="14082" width="14.7265625" style="2" customWidth="1"/>
    <col min="14083" max="14083" width="24.7265625" style="2" bestFit="1" customWidth="1"/>
    <col min="14084" max="14085" width="14.7265625" style="2" customWidth="1"/>
    <col min="14086" max="14336" width="9.1796875" style="2"/>
    <col min="14337" max="14337" width="43.54296875" style="2" bestFit="1" customWidth="1"/>
    <col min="14338" max="14338" width="14.7265625" style="2" customWidth="1"/>
    <col min="14339" max="14339" width="24.7265625" style="2" bestFit="1" customWidth="1"/>
    <col min="14340" max="14341" width="14.7265625" style="2" customWidth="1"/>
    <col min="14342" max="14592" width="9.1796875" style="2"/>
    <col min="14593" max="14593" width="43.54296875" style="2" bestFit="1" customWidth="1"/>
    <col min="14594" max="14594" width="14.7265625" style="2" customWidth="1"/>
    <col min="14595" max="14595" width="24.7265625" style="2" bestFit="1" customWidth="1"/>
    <col min="14596" max="14597" width="14.7265625" style="2" customWidth="1"/>
    <col min="14598" max="14848" width="9.1796875" style="2"/>
    <col min="14849" max="14849" width="43.54296875" style="2" bestFit="1" customWidth="1"/>
    <col min="14850" max="14850" width="14.7265625" style="2" customWidth="1"/>
    <col min="14851" max="14851" width="24.7265625" style="2" bestFit="1" customWidth="1"/>
    <col min="14852" max="14853" width="14.7265625" style="2" customWidth="1"/>
    <col min="14854" max="15104" width="9.1796875" style="2"/>
    <col min="15105" max="15105" width="43.54296875" style="2" bestFit="1" customWidth="1"/>
    <col min="15106" max="15106" width="14.7265625" style="2" customWidth="1"/>
    <col min="15107" max="15107" width="24.7265625" style="2" bestFit="1" customWidth="1"/>
    <col min="15108" max="15109" width="14.7265625" style="2" customWidth="1"/>
    <col min="15110" max="15360" width="9.1796875" style="2"/>
    <col min="15361" max="15361" width="43.54296875" style="2" bestFit="1" customWidth="1"/>
    <col min="15362" max="15362" width="14.7265625" style="2" customWidth="1"/>
    <col min="15363" max="15363" width="24.7265625" style="2" bestFit="1" customWidth="1"/>
    <col min="15364" max="15365" width="14.7265625" style="2" customWidth="1"/>
    <col min="15366" max="15616" width="9.1796875" style="2"/>
    <col min="15617" max="15617" width="43.54296875" style="2" bestFit="1" customWidth="1"/>
    <col min="15618" max="15618" width="14.7265625" style="2" customWidth="1"/>
    <col min="15619" max="15619" width="24.7265625" style="2" bestFit="1" customWidth="1"/>
    <col min="15620" max="15621" width="14.7265625" style="2" customWidth="1"/>
    <col min="15622" max="15872" width="9.1796875" style="2"/>
    <col min="15873" max="15873" width="43.54296875" style="2" bestFit="1" customWidth="1"/>
    <col min="15874" max="15874" width="14.7265625" style="2" customWidth="1"/>
    <col min="15875" max="15875" width="24.7265625" style="2" bestFit="1" customWidth="1"/>
    <col min="15876" max="15877" width="14.7265625" style="2" customWidth="1"/>
    <col min="15878" max="16128" width="9.1796875" style="2"/>
    <col min="16129" max="16129" width="43.54296875" style="2" bestFit="1" customWidth="1"/>
    <col min="16130" max="16130" width="14.7265625" style="2" customWidth="1"/>
    <col min="16131" max="16131" width="24.7265625" style="2" bestFit="1" customWidth="1"/>
    <col min="16132" max="16133" width="14.7265625" style="2" customWidth="1"/>
    <col min="16134" max="16384" width="9.1796875" style="2"/>
  </cols>
  <sheetData>
    <row r="1" spans="1:13" ht="13">
      <c r="A1" s="1" t="s">
        <v>176</v>
      </c>
    </row>
    <row r="2" spans="1:13" ht="13">
      <c r="A2" s="1"/>
    </row>
    <row r="3" spans="1:13" ht="13">
      <c r="A3" s="40"/>
      <c r="B3" s="349" t="s">
        <v>0</v>
      </c>
      <c r="C3" s="349"/>
      <c r="D3" s="349"/>
      <c r="E3" s="349"/>
    </row>
    <row r="4" spans="1:13" ht="13">
      <c r="A4" s="42"/>
      <c r="B4" s="349">
        <v>2016</v>
      </c>
      <c r="C4" s="349"/>
      <c r="D4" s="349">
        <v>2021</v>
      </c>
      <c r="E4" s="349"/>
    </row>
    <row r="5" spans="1:13" ht="13">
      <c r="A5" s="3" t="s">
        <v>207</v>
      </c>
      <c r="B5" s="3" t="s">
        <v>206</v>
      </c>
      <c r="C5" s="90" t="s">
        <v>149</v>
      </c>
      <c r="D5" s="3" t="s">
        <v>206</v>
      </c>
      <c r="E5" s="90" t="s">
        <v>149</v>
      </c>
      <c r="H5" s="170"/>
      <c r="I5" s="170"/>
      <c r="J5" s="170"/>
      <c r="K5" s="170"/>
      <c r="L5" s="170"/>
      <c r="M5" s="170"/>
    </row>
    <row r="6" spans="1:13" ht="13">
      <c r="A6" s="154" t="s">
        <v>177</v>
      </c>
      <c r="B6" s="192">
        <v>4.9610260441835052</v>
      </c>
      <c r="C6" s="48">
        <f>B6/B$11</f>
        <v>0.29355183693393527</v>
      </c>
      <c r="D6" s="192">
        <v>3.8400336808748201</v>
      </c>
      <c r="E6" s="155">
        <f>D6/D$11</f>
        <v>0.29266318732374208</v>
      </c>
      <c r="H6" s="171"/>
      <c r="I6" s="171"/>
      <c r="J6" s="171"/>
      <c r="K6" s="171"/>
      <c r="L6" s="171"/>
      <c r="M6" s="171"/>
    </row>
    <row r="7" spans="1:13">
      <c r="A7" s="154" t="s">
        <v>178</v>
      </c>
      <c r="B7" s="192">
        <v>5.7733659988164945</v>
      </c>
      <c r="C7" s="48">
        <f t="shared" ref="C7:C10" si="0">B7/B$11</f>
        <v>0.34161928987079854</v>
      </c>
      <c r="D7" s="192">
        <v>3.9181739011251797</v>
      </c>
      <c r="E7" s="155">
        <f t="shared" ref="E7" si="1">D7/D$11</f>
        <v>0.29861854287974848</v>
      </c>
    </row>
    <row r="8" spans="1:13">
      <c r="A8" s="154" t="s">
        <v>179</v>
      </c>
      <c r="B8" s="192">
        <v>2.8363028070445235</v>
      </c>
      <c r="C8" s="48">
        <f t="shared" si="0"/>
        <v>0.16782856846417302</v>
      </c>
      <c r="D8" s="192">
        <v>2.1617508614061713</v>
      </c>
      <c r="E8" s="155">
        <f t="shared" ref="E8" si="2">D8/D$11</f>
        <v>0.16475503859508964</v>
      </c>
    </row>
    <row r="9" spans="1:13">
      <c r="A9" s="154" t="s">
        <v>180</v>
      </c>
      <c r="B9" s="192">
        <v>2.0689317946369936</v>
      </c>
      <c r="C9" s="48">
        <f t="shared" si="0"/>
        <v>0.12242199968266236</v>
      </c>
      <c r="D9" s="192">
        <v>1.8110524163044623</v>
      </c>
      <c r="E9" s="155">
        <f t="shared" ref="E9" si="3">D9/D$11</f>
        <v>0.13802701137904597</v>
      </c>
    </row>
    <row r="10" spans="1:13">
      <c r="A10" s="94" t="s">
        <v>181</v>
      </c>
      <c r="B10" s="193">
        <v>1.2366516007186465</v>
      </c>
      <c r="C10" s="50">
        <f t="shared" si="0"/>
        <v>7.3174650930097437E-2</v>
      </c>
      <c r="D10" s="193">
        <v>1.3895972150918476</v>
      </c>
      <c r="E10" s="156">
        <f t="shared" ref="E10" si="4">D10/D$11</f>
        <v>0.10590634975168414</v>
      </c>
    </row>
    <row r="11" spans="1:13">
      <c r="A11" s="194" t="s">
        <v>205</v>
      </c>
      <c r="B11" s="195">
        <v>16.899999999999999</v>
      </c>
      <c r="C11" s="196">
        <f>SUM(C6:C10)</f>
        <v>0.99859634588166657</v>
      </c>
      <c r="D11" s="195">
        <v>13.121</v>
      </c>
      <c r="E11" s="197">
        <f>SUM(E6:E10)</f>
        <v>0.99997012992931023</v>
      </c>
    </row>
    <row r="12" spans="1:13">
      <c r="A12" s="46"/>
      <c r="B12" s="157"/>
      <c r="C12" s="74"/>
      <c r="D12" s="157"/>
      <c r="E12" s="157"/>
    </row>
    <row r="13" spans="1:13">
      <c r="A13" s="46"/>
      <c r="B13" s="157"/>
      <c r="C13" s="74"/>
      <c r="D13" s="157"/>
      <c r="E13" s="157"/>
    </row>
    <row r="14" spans="1:13">
      <c r="A14" s="46"/>
      <c r="B14" s="157"/>
      <c r="C14" s="74"/>
      <c r="D14" s="157"/>
      <c r="E14" s="157"/>
    </row>
    <row r="15" spans="1:13">
      <c r="A15" s="46"/>
      <c r="B15" s="157"/>
      <c r="C15" s="74"/>
      <c r="D15" s="157"/>
      <c r="E15" s="157"/>
    </row>
    <row r="16" spans="1:13">
      <c r="A16" s="46"/>
      <c r="B16" s="157"/>
      <c r="C16" s="74"/>
      <c r="D16" s="157"/>
      <c r="E16" s="157"/>
    </row>
    <row r="17" spans="1:5">
      <c r="A17" s="46"/>
      <c r="B17" s="157"/>
      <c r="C17" s="74"/>
      <c r="D17" s="157"/>
      <c r="E17" s="157"/>
    </row>
    <row r="18" spans="1:5">
      <c r="A18" s="46"/>
      <c r="B18" s="157"/>
      <c r="C18" s="74"/>
      <c r="D18" s="157"/>
      <c r="E18" s="157"/>
    </row>
    <row r="19" spans="1:5">
      <c r="A19" s="46"/>
      <c r="B19" s="157"/>
      <c r="C19" s="74"/>
      <c r="D19" s="157"/>
      <c r="E19" s="157"/>
    </row>
    <row r="20" spans="1:5">
      <c r="A20" s="46"/>
      <c r="B20" s="157"/>
      <c r="C20" s="74"/>
      <c r="D20" s="157"/>
      <c r="E20" s="157"/>
    </row>
    <row r="21" spans="1:5">
      <c r="A21" s="46"/>
      <c r="B21" s="157"/>
      <c r="C21" s="74"/>
      <c r="D21" s="157"/>
      <c r="E21" s="157"/>
    </row>
    <row r="22" spans="1:5">
      <c r="A22" s="46"/>
      <c r="B22" s="157"/>
      <c r="C22" s="74"/>
      <c r="D22" s="157"/>
      <c r="E22" s="157"/>
    </row>
    <row r="23" spans="1:5">
      <c r="A23" s="46"/>
      <c r="B23" s="157"/>
      <c r="C23" s="158"/>
      <c r="D23" s="159"/>
      <c r="E23" s="157"/>
    </row>
    <row r="24" spans="1:5">
      <c r="A24" s="46"/>
      <c r="B24" s="157"/>
      <c r="C24" s="158"/>
      <c r="D24" s="159"/>
      <c r="E24" s="157"/>
    </row>
    <row r="25" spans="1:5">
      <c r="A25" s="46"/>
      <c r="B25" s="157"/>
      <c r="C25" s="158"/>
      <c r="D25" s="159"/>
      <c r="E25" s="157"/>
    </row>
  </sheetData>
  <mergeCells count="3">
    <mergeCell ref="B3:E3"/>
    <mergeCell ref="B4:C4"/>
    <mergeCell ref="D4:E4"/>
  </mergeCells>
  <pageMargins left="0.7" right="0.7" top="0.75" bottom="0.75" header="0.3" footer="0.3"/>
  <pageSetup orientation="portrait" horizontalDpi="1200" verticalDpi="12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D186A-3A39-45C4-A5EF-8E4E9FCA9D51}">
  <dimension ref="A1:K25"/>
  <sheetViews>
    <sheetView workbookViewId="0"/>
  </sheetViews>
  <sheetFormatPr defaultColWidth="9.1796875" defaultRowHeight="12.5"/>
  <cols>
    <col min="1" max="1" width="43.54296875" style="2" bestFit="1" customWidth="1"/>
    <col min="2" max="2" width="15.81640625" style="2" bestFit="1" customWidth="1"/>
    <col min="3" max="3" width="13.7265625" style="2" bestFit="1" customWidth="1"/>
    <col min="4" max="4" width="15.81640625" style="2" bestFit="1" customWidth="1"/>
    <col min="5" max="5" width="11.453125" style="2" bestFit="1" customWidth="1"/>
    <col min="6" max="254" width="9.1796875" style="2"/>
    <col min="255" max="255" width="43.54296875" style="2" bestFit="1" customWidth="1"/>
    <col min="256" max="256" width="13.453125" style="2" customWidth="1"/>
    <col min="257" max="257" width="11.453125" style="2" bestFit="1" customWidth="1"/>
    <col min="258" max="258" width="11.453125" style="2" customWidth="1"/>
    <col min="259" max="259" width="11.453125" style="2" bestFit="1" customWidth="1"/>
    <col min="260" max="510" width="9.1796875" style="2"/>
    <col min="511" max="511" width="43.54296875" style="2" bestFit="1" customWidth="1"/>
    <col min="512" max="512" width="13.453125" style="2" customWidth="1"/>
    <col min="513" max="513" width="11.453125" style="2" bestFit="1" customWidth="1"/>
    <col min="514" max="514" width="11.453125" style="2" customWidth="1"/>
    <col min="515" max="515" width="11.453125" style="2" bestFit="1" customWidth="1"/>
    <col min="516" max="766" width="9.1796875" style="2"/>
    <col min="767" max="767" width="43.54296875" style="2" bestFit="1" customWidth="1"/>
    <col min="768" max="768" width="13.453125" style="2" customWidth="1"/>
    <col min="769" max="769" width="11.453125" style="2" bestFit="1" customWidth="1"/>
    <col min="770" max="770" width="11.453125" style="2" customWidth="1"/>
    <col min="771" max="771" width="11.453125" style="2" bestFit="1" customWidth="1"/>
    <col min="772" max="1022" width="9.1796875" style="2"/>
    <col min="1023" max="1023" width="43.54296875" style="2" bestFit="1" customWidth="1"/>
    <col min="1024" max="1024" width="13.453125" style="2" customWidth="1"/>
    <col min="1025" max="1025" width="11.453125" style="2" bestFit="1" customWidth="1"/>
    <col min="1026" max="1026" width="11.453125" style="2" customWidth="1"/>
    <col min="1027" max="1027" width="11.453125" style="2" bestFit="1" customWidth="1"/>
    <col min="1028" max="1278" width="9.1796875" style="2"/>
    <col min="1279" max="1279" width="43.54296875" style="2" bestFit="1" customWidth="1"/>
    <col min="1280" max="1280" width="13.453125" style="2" customWidth="1"/>
    <col min="1281" max="1281" width="11.453125" style="2" bestFit="1" customWidth="1"/>
    <col min="1282" max="1282" width="11.453125" style="2" customWidth="1"/>
    <col min="1283" max="1283" width="11.453125" style="2" bestFit="1" customWidth="1"/>
    <col min="1284" max="1534" width="9.1796875" style="2"/>
    <col min="1535" max="1535" width="43.54296875" style="2" bestFit="1" customWidth="1"/>
    <col min="1536" max="1536" width="13.453125" style="2" customWidth="1"/>
    <col min="1537" max="1537" width="11.453125" style="2" bestFit="1" customWidth="1"/>
    <col min="1538" max="1538" width="11.453125" style="2" customWidth="1"/>
    <col min="1539" max="1539" width="11.453125" style="2" bestFit="1" customWidth="1"/>
    <col min="1540" max="1790" width="9.1796875" style="2"/>
    <col min="1791" max="1791" width="43.54296875" style="2" bestFit="1" customWidth="1"/>
    <col min="1792" max="1792" width="13.453125" style="2" customWidth="1"/>
    <col min="1793" max="1793" width="11.453125" style="2" bestFit="1" customWidth="1"/>
    <col min="1794" max="1794" width="11.453125" style="2" customWidth="1"/>
    <col min="1795" max="1795" width="11.453125" style="2" bestFit="1" customWidth="1"/>
    <col min="1796" max="2046" width="9.1796875" style="2"/>
    <col min="2047" max="2047" width="43.54296875" style="2" bestFit="1" customWidth="1"/>
    <col min="2048" max="2048" width="13.453125" style="2" customWidth="1"/>
    <col min="2049" max="2049" width="11.453125" style="2" bestFit="1" customWidth="1"/>
    <col min="2050" max="2050" width="11.453125" style="2" customWidth="1"/>
    <col min="2051" max="2051" width="11.453125" style="2" bestFit="1" customWidth="1"/>
    <col min="2052" max="2302" width="9.1796875" style="2"/>
    <col min="2303" max="2303" width="43.54296875" style="2" bestFit="1" customWidth="1"/>
    <col min="2304" max="2304" width="13.453125" style="2" customWidth="1"/>
    <col min="2305" max="2305" width="11.453125" style="2" bestFit="1" customWidth="1"/>
    <col min="2306" max="2306" width="11.453125" style="2" customWidth="1"/>
    <col min="2307" max="2307" width="11.453125" style="2" bestFit="1" customWidth="1"/>
    <col min="2308" max="2558" width="9.1796875" style="2"/>
    <col min="2559" max="2559" width="43.54296875" style="2" bestFit="1" customWidth="1"/>
    <col min="2560" max="2560" width="13.453125" style="2" customWidth="1"/>
    <col min="2561" max="2561" width="11.453125" style="2" bestFit="1" customWidth="1"/>
    <col min="2562" max="2562" width="11.453125" style="2" customWidth="1"/>
    <col min="2563" max="2563" width="11.453125" style="2" bestFit="1" customWidth="1"/>
    <col min="2564" max="2814" width="9.1796875" style="2"/>
    <col min="2815" max="2815" width="43.54296875" style="2" bestFit="1" customWidth="1"/>
    <col min="2816" max="2816" width="13.453125" style="2" customWidth="1"/>
    <col min="2817" max="2817" width="11.453125" style="2" bestFit="1" customWidth="1"/>
    <col min="2818" max="2818" width="11.453125" style="2" customWidth="1"/>
    <col min="2819" max="2819" width="11.453125" style="2" bestFit="1" customWidth="1"/>
    <col min="2820" max="3070" width="9.1796875" style="2"/>
    <col min="3071" max="3071" width="43.54296875" style="2" bestFit="1" customWidth="1"/>
    <col min="3072" max="3072" width="13.453125" style="2" customWidth="1"/>
    <col min="3073" max="3073" width="11.453125" style="2" bestFit="1" customWidth="1"/>
    <col min="3074" max="3074" width="11.453125" style="2" customWidth="1"/>
    <col min="3075" max="3075" width="11.453125" style="2" bestFit="1" customWidth="1"/>
    <col min="3076" max="3326" width="9.1796875" style="2"/>
    <col min="3327" max="3327" width="43.54296875" style="2" bestFit="1" customWidth="1"/>
    <col min="3328" max="3328" width="13.453125" style="2" customWidth="1"/>
    <col min="3329" max="3329" width="11.453125" style="2" bestFit="1" customWidth="1"/>
    <col min="3330" max="3330" width="11.453125" style="2" customWidth="1"/>
    <col min="3331" max="3331" width="11.453125" style="2" bestFit="1" customWidth="1"/>
    <col min="3332" max="3582" width="9.1796875" style="2"/>
    <col min="3583" max="3583" width="43.54296875" style="2" bestFit="1" customWidth="1"/>
    <col min="3584" max="3584" width="13.453125" style="2" customWidth="1"/>
    <col min="3585" max="3585" width="11.453125" style="2" bestFit="1" customWidth="1"/>
    <col min="3586" max="3586" width="11.453125" style="2" customWidth="1"/>
    <col min="3587" max="3587" width="11.453125" style="2" bestFit="1" customWidth="1"/>
    <col min="3588" max="3838" width="9.1796875" style="2"/>
    <col min="3839" max="3839" width="43.54296875" style="2" bestFit="1" customWidth="1"/>
    <col min="3840" max="3840" width="13.453125" style="2" customWidth="1"/>
    <col min="3841" max="3841" width="11.453125" style="2" bestFit="1" customWidth="1"/>
    <col min="3842" max="3842" width="11.453125" style="2" customWidth="1"/>
    <col min="3843" max="3843" width="11.453125" style="2" bestFit="1" customWidth="1"/>
    <col min="3844" max="4094" width="9.1796875" style="2"/>
    <col min="4095" max="4095" width="43.54296875" style="2" bestFit="1" customWidth="1"/>
    <col min="4096" max="4096" width="13.453125" style="2" customWidth="1"/>
    <col min="4097" max="4097" width="11.453125" style="2" bestFit="1" customWidth="1"/>
    <col min="4098" max="4098" width="11.453125" style="2" customWidth="1"/>
    <col min="4099" max="4099" width="11.453125" style="2" bestFit="1" customWidth="1"/>
    <col min="4100" max="4350" width="9.1796875" style="2"/>
    <col min="4351" max="4351" width="43.54296875" style="2" bestFit="1" customWidth="1"/>
    <col min="4352" max="4352" width="13.453125" style="2" customWidth="1"/>
    <col min="4353" max="4353" width="11.453125" style="2" bestFit="1" customWidth="1"/>
    <col min="4354" max="4354" width="11.453125" style="2" customWidth="1"/>
    <col min="4355" max="4355" width="11.453125" style="2" bestFit="1" customWidth="1"/>
    <col min="4356" max="4606" width="9.1796875" style="2"/>
    <col min="4607" max="4607" width="43.54296875" style="2" bestFit="1" customWidth="1"/>
    <col min="4608" max="4608" width="13.453125" style="2" customWidth="1"/>
    <col min="4609" max="4609" width="11.453125" style="2" bestFit="1" customWidth="1"/>
    <col min="4610" max="4610" width="11.453125" style="2" customWidth="1"/>
    <col min="4611" max="4611" width="11.453125" style="2" bestFit="1" customWidth="1"/>
    <col min="4612" max="4862" width="9.1796875" style="2"/>
    <col min="4863" max="4863" width="43.54296875" style="2" bestFit="1" customWidth="1"/>
    <col min="4864" max="4864" width="13.453125" style="2" customWidth="1"/>
    <col min="4865" max="4865" width="11.453125" style="2" bestFit="1" customWidth="1"/>
    <col min="4866" max="4866" width="11.453125" style="2" customWidth="1"/>
    <col min="4867" max="4867" width="11.453125" style="2" bestFit="1" customWidth="1"/>
    <col min="4868" max="5118" width="9.1796875" style="2"/>
    <col min="5119" max="5119" width="43.54296875" style="2" bestFit="1" customWidth="1"/>
    <col min="5120" max="5120" width="13.453125" style="2" customWidth="1"/>
    <col min="5121" max="5121" width="11.453125" style="2" bestFit="1" customWidth="1"/>
    <col min="5122" max="5122" width="11.453125" style="2" customWidth="1"/>
    <col min="5123" max="5123" width="11.453125" style="2" bestFit="1" customWidth="1"/>
    <col min="5124" max="5374" width="9.1796875" style="2"/>
    <col min="5375" max="5375" width="43.54296875" style="2" bestFit="1" customWidth="1"/>
    <col min="5376" max="5376" width="13.453125" style="2" customWidth="1"/>
    <col min="5377" max="5377" width="11.453125" style="2" bestFit="1" customWidth="1"/>
    <col min="5378" max="5378" width="11.453125" style="2" customWidth="1"/>
    <col min="5379" max="5379" width="11.453125" style="2" bestFit="1" customWidth="1"/>
    <col min="5380" max="5630" width="9.1796875" style="2"/>
    <col min="5631" max="5631" width="43.54296875" style="2" bestFit="1" customWidth="1"/>
    <col min="5632" max="5632" width="13.453125" style="2" customWidth="1"/>
    <col min="5633" max="5633" width="11.453125" style="2" bestFit="1" customWidth="1"/>
    <col min="5634" max="5634" width="11.453125" style="2" customWidth="1"/>
    <col min="5635" max="5635" width="11.453125" style="2" bestFit="1" customWidth="1"/>
    <col min="5636" max="5886" width="9.1796875" style="2"/>
    <col min="5887" max="5887" width="43.54296875" style="2" bestFit="1" customWidth="1"/>
    <col min="5888" max="5888" width="13.453125" style="2" customWidth="1"/>
    <col min="5889" max="5889" width="11.453125" style="2" bestFit="1" customWidth="1"/>
    <col min="5890" max="5890" width="11.453125" style="2" customWidth="1"/>
    <col min="5891" max="5891" width="11.453125" style="2" bestFit="1" customWidth="1"/>
    <col min="5892" max="6142" width="9.1796875" style="2"/>
    <col min="6143" max="6143" width="43.54296875" style="2" bestFit="1" customWidth="1"/>
    <col min="6144" max="6144" width="13.453125" style="2" customWidth="1"/>
    <col min="6145" max="6145" width="11.453125" style="2" bestFit="1" customWidth="1"/>
    <col min="6146" max="6146" width="11.453125" style="2" customWidth="1"/>
    <col min="6147" max="6147" width="11.453125" style="2" bestFit="1" customWidth="1"/>
    <col min="6148" max="6398" width="9.1796875" style="2"/>
    <col min="6399" max="6399" width="43.54296875" style="2" bestFit="1" customWidth="1"/>
    <col min="6400" max="6400" width="13.453125" style="2" customWidth="1"/>
    <col min="6401" max="6401" width="11.453125" style="2" bestFit="1" customWidth="1"/>
    <col min="6402" max="6402" width="11.453125" style="2" customWidth="1"/>
    <col min="6403" max="6403" width="11.453125" style="2" bestFit="1" customWidth="1"/>
    <col min="6404" max="6654" width="9.1796875" style="2"/>
    <col min="6655" max="6655" width="43.54296875" style="2" bestFit="1" customWidth="1"/>
    <col min="6656" max="6656" width="13.453125" style="2" customWidth="1"/>
    <col min="6657" max="6657" width="11.453125" style="2" bestFit="1" customWidth="1"/>
    <col min="6658" max="6658" width="11.453125" style="2" customWidth="1"/>
    <col min="6659" max="6659" width="11.453125" style="2" bestFit="1" customWidth="1"/>
    <col min="6660" max="6910" width="9.1796875" style="2"/>
    <col min="6911" max="6911" width="43.54296875" style="2" bestFit="1" customWidth="1"/>
    <col min="6912" max="6912" width="13.453125" style="2" customWidth="1"/>
    <col min="6913" max="6913" width="11.453125" style="2" bestFit="1" customWidth="1"/>
    <col min="6914" max="6914" width="11.453125" style="2" customWidth="1"/>
    <col min="6915" max="6915" width="11.453125" style="2" bestFit="1" customWidth="1"/>
    <col min="6916" max="7166" width="9.1796875" style="2"/>
    <col min="7167" max="7167" width="43.54296875" style="2" bestFit="1" customWidth="1"/>
    <col min="7168" max="7168" width="13.453125" style="2" customWidth="1"/>
    <col min="7169" max="7169" width="11.453125" style="2" bestFit="1" customWidth="1"/>
    <col min="7170" max="7170" width="11.453125" style="2" customWidth="1"/>
    <col min="7171" max="7171" width="11.453125" style="2" bestFit="1" customWidth="1"/>
    <col min="7172" max="7422" width="9.1796875" style="2"/>
    <col min="7423" max="7423" width="43.54296875" style="2" bestFit="1" customWidth="1"/>
    <col min="7424" max="7424" width="13.453125" style="2" customWidth="1"/>
    <col min="7425" max="7425" width="11.453125" style="2" bestFit="1" customWidth="1"/>
    <col min="7426" max="7426" width="11.453125" style="2" customWidth="1"/>
    <col min="7427" max="7427" width="11.453125" style="2" bestFit="1" customWidth="1"/>
    <col min="7428" max="7678" width="9.1796875" style="2"/>
    <col min="7679" max="7679" width="43.54296875" style="2" bestFit="1" customWidth="1"/>
    <col min="7680" max="7680" width="13.453125" style="2" customWidth="1"/>
    <col min="7681" max="7681" width="11.453125" style="2" bestFit="1" customWidth="1"/>
    <col min="7682" max="7682" width="11.453125" style="2" customWidth="1"/>
    <col min="7683" max="7683" width="11.453125" style="2" bestFit="1" customWidth="1"/>
    <col min="7684" max="7934" width="9.1796875" style="2"/>
    <col min="7935" max="7935" width="43.54296875" style="2" bestFit="1" customWidth="1"/>
    <col min="7936" max="7936" width="13.453125" style="2" customWidth="1"/>
    <col min="7937" max="7937" width="11.453125" style="2" bestFit="1" customWidth="1"/>
    <col min="7938" max="7938" width="11.453125" style="2" customWidth="1"/>
    <col min="7939" max="7939" width="11.453125" style="2" bestFit="1" customWidth="1"/>
    <col min="7940" max="8190" width="9.1796875" style="2"/>
    <col min="8191" max="8191" width="43.54296875" style="2" bestFit="1" customWidth="1"/>
    <col min="8192" max="8192" width="13.453125" style="2" customWidth="1"/>
    <col min="8193" max="8193" width="11.453125" style="2" bestFit="1" customWidth="1"/>
    <col min="8194" max="8194" width="11.453125" style="2" customWidth="1"/>
    <col min="8195" max="8195" width="11.453125" style="2" bestFit="1" customWidth="1"/>
    <col min="8196" max="8446" width="9.1796875" style="2"/>
    <col min="8447" max="8447" width="43.54296875" style="2" bestFit="1" customWidth="1"/>
    <col min="8448" max="8448" width="13.453125" style="2" customWidth="1"/>
    <col min="8449" max="8449" width="11.453125" style="2" bestFit="1" customWidth="1"/>
    <col min="8450" max="8450" width="11.453125" style="2" customWidth="1"/>
    <col min="8451" max="8451" width="11.453125" style="2" bestFit="1" customWidth="1"/>
    <col min="8452" max="8702" width="9.1796875" style="2"/>
    <col min="8703" max="8703" width="43.54296875" style="2" bestFit="1" customWidth="1"/>
    <col min="8704" max="8704" width="13.453125" style="2" customWidth="1"/>
    <col min="8705" max="8705" width="11.453125" style="2" bestFit="1" customWidth="1"/>
    <col min="8706" max="8706" width="11.453125" style="2" customWidth="1"/>
    <col min="8707" max="8707" width="11.453125" style="2" bestFit="1" customWidth="1"/>
    <col min="8708" max="8958" width="9.1796875" style="2"/>
    <col min="8959" max="8959" width="43.54296875" style="2" bestFit="1" customWidth="1"/>
    <col min="8960" max="8960" width="13.453125" style="2" customWidth="1"/>
    <col min="8961" max="8961" width="11.453125" style="2" bestFit="1" customWidth="1"/>
    <col min="8962" max="8962" width="11.453125" style="2" customWidth="1"/>
    <col min="8963" max="8963" width="11.453125" style="2" bestFit="1" customWidth="1"/>
    <col min="8964" max="9214" width="9.1796875" style="2"/>
    <col min="9215" max="9215" width="43.54296875" style="2" bestFit="1" customWidth="1"/>
    <col min="9216" max="9216" width="13.453125" style="2" customWidth="1"/>
    <col min="9217" max="9217" width="11.453125" style="2" bestFit="1" customWidth="1"/>
    <col min="9218" max="9218" width="11.453125" style="2" customWidth="1"/>
    <col min="9219" max="9219" width="11.453125" style="2" bestFit="1" customWidth="1"/>
    <col min="9220" max="9470" width="9.1796875" style="2"/>
    <col min="9471" max="9471" width="43.54296875" style="2" bestFit="1" customWidth="1"/>
    <col min="9472" max="9472" width="13.453125" style="2" customWidth="1"/>
    <col min="9473" max="9473" width="11.453125" style="2" bestFit="1" customWidth="1"/>
    <col min="9474" max="9474" width="11.453125" style="2" customWidth="1"/>
    <col min="9475" max="9475" width="11.453125" style="2" bestFit="1" customWidth="1"/>
    <col min="9476" max="9726" width="9.1796875" style="2"/>
    <col min="9727" max="9727" width="43.54296875" style="2" bestFit="1" customWidth="1"/>
    <col min="9728" max="9728" width="13.453125" style="2" customWidth="1"/>
    <col min="9729" max="9729" width="11.453125" style="2" bestFit="1" customWidth="1"/>
    <col min="9730" max="9730" width="11.453125" style="2" customWidth="1"/>
    <col min="9731" max="9731" width="11.453125" style="2" bestFit="1" customWidth="1"/>
    <col min="9732" max="9982" width="9.1796875" style="2"/>
    <col min="9983" max="9983" width="43.54296875" style="2" bestFit="1" customWidth="1"/>
    <col min="9984" max="9984" width="13.453125" style="2" customWidth="1"/>
    <col min="9985" max="9985" width="11.453125" style="2" bestFit="1" customWidth="1"/>
    <col min="9986" max="9986" width="11.453125" style="2" customWidth="1"/>
    <col min="9987" max="9987" width="11.453125" style="2" bestFit="1" customWidth="1"/>
    <col min="9988" max="10238" width="9.1796875" style="2"/>
    <col min="10239" max="10239" width="43.54296875" style="2" bestFit="1" customWidth="1"/>
    <col min="10240" max="10240" width="13.453125" style="2" customWidth="1"/>
    <col min="10241" max="10241" width="11.453125" style="2" bestFit="1" customWidth="1"/>
    <col min="10242" max="10242" width="11.453125" style="2" customWidth="1"/>
    <col min="10243" max="10243" width="11.453125" style="2" bestFit="1" customWidth="1"/>
    <col min="10244" max="10494" width="9.1796875" style="2"/>
    <col min="10495" max="10495" width="43.54296875" style="2" bestFit="1" customWidth="1"/>
    <col min="10496" max="10496" width="13.453125" style="2" customWidth="1"/>
    <col min="10497" max="10497" width="11.453125" style="2" bestFit="1" customWidth="1"/>
    <col min="10498" max="10498" width="11.453125" style="2" customWidth="1"/>
    <col min="10499" max="10499" width="11.453125" style="2" bestFit="1" customWidth="1"/>
    <col min="10500" max="10750" width="9.1796875" style="2"/>
    <col min="10751" max="10751" width="43.54296875" style="2" bestFit="1" customWidth="1"/>
    <col min="10752" max="10752" width="13.453125" style="2" customWidth="1"/>
    <col min="10753" max="10753" width="11.453125" style="2" bestFit="1" customWidth="1"/>
    <col min="10754" max="10754" width="11.453125" style="2" customWidth="1"/>
    <col min="10755" max="10755" width="11.453125" style="2" bestFit="1" customWidth="1"/>
    <col min="10756" max="11006" width="9.1796875" style="2"/>
    <col min="11007" max="11007" width="43.54296875" style="2" bestFit="1" customWidth="1"/>
    <col min="11008" max="11008" width="13.453125" style="2" customWidth="1"/>
    <col min="11009" max="11009" width="11.453125" style="2" bestFit="1" customWidth="1"/>
    <col min="11010" max="11010" width="11.453125" style="2" customWidth="1"/>
    <col min="11011" max="11011" width="11.453125" style="2" bestFit="1" customWidth="1"/>
    <col min="11012" max="11262" width="9.1796875" style="2"/>
    <col min="11263" max="11263" width="43.54296875" style="2" bestFit="1" customWidth="1"/>
    <col min="11264" max="11264" width="13.453125" style="2" customWidth="1"/>
    <col min="11265" max="11265" width="11.453125" style="2" bestFit="1" customWidth="1"/>
    <col min="11266" max="11266" width="11.453125" style="2" customWidth="1"/>
    <col min="11267" max="11267" width="11.453125" style="2" bestFit="1" customWidth="1"/>
    <col min="11268" max="11518" width="9.1796875" style="2"/>
    <col min="11519" max="11519" width="43.54296875" style="2" bestFit="1" customWidth="1"/>
    <col min="11520" max="11520" width="13.453125" style="2" customWidth="1"/>
    <col min="11521" max="11521" width="11.453125" style="2" bestFit="1" customWidth="1"/>
    <col min="11522" max="11522" width="11.453125" style="2" customWidth="1"/>
    <col min="11523" max="11523" width="11.453125" style="2" bestFit="1" customWidth="1"/>
    <col min="11524" max="11774" width="9.1796875" style="2"/>
    <col min="11775" max="11775" width="43.54296875" style="2" bestFit="1" customWidth="1"/>
    <col min="11776" max="11776" width="13.453125" style="2" customWidth="1"/>
    <col min="11777" max="11777" width="11.453125" style="2" bestFit="1" customWidth="1"/>
    <col min="11778" max="11778" width="11.453125" style="2" customWidth="1"/>
    <col min="11779" max="11779" width="11.453125" style="2" bestFit="1" customWidth="1"/>
    <col min="11780" max="12030" width="9.1796875" style="2"/>
    <col min="12031" max="12031" width="43.54296875" style="2" bestFit="1" customWidth="1"/>
    <col min="12032" max="12032" width="13.453125" style="2" customWidth="1"/>
    <col min="12033" max="12033" width="11.453125" style="2" bestFit="1" customWidth="1"/>
    <col min="12034" max="12034" width="11.453125" style="2" customWidth="1"/>
    <col min="12035" max="12035" width="11.453125" style="2" bestFit="1" customWidth="1"/>
    <col min="12036" max="12286" width="9.1796875" style="2"/>
    <col min="12287" max="12287" width="43.54296875" style="2" bestFit="1" customWidth="1"/>
    <col min="12288" max="12288" width="13.453125" style="2" customWidth="1"/>
    <col min="12289" max="12289" width="11.453125" style="2" bestFit="1" customWidth="1"/>
    <col min="12290" max="12290" width="11.453125" style="2" customWidth="1"/>
    <col min="12291" max="12291" width="11.453125" style="2" bestFit="1" customWidth="1"/>
    <col min="12292" max="12542" width="9.1796875" style="2"/>
    <col min="12543" max="12543" width="43.54296875" style="2" bestFit="1" customWidth="1"/>
    <col min="12544" max="12544" width="13.453125" style="2" customWidth="1"/>
    <col min="12545" max="12545" width="11.453125" style="2" bestFit="1" customWidth="1"/>
    <col min="12546" max="12546" width="11.453125" style="2" customWidth="1"/>
    <col min="12547" max="12547" width="11.453125" style="2" bestFit="1" customWidth="1"/>
    <col min="12548" max="12798" width="9.1796875" style="2"/>
    <col min="12799" max="12799" width="43.54296875" style="2" bestFit="1" customWidth="1"/>
    <col min="12800" max="12800" width="13.453125" style="2" customWidth="1"/>
    <col min="12801" max="12801" width="11.453125" style="2" bestFit="1" customWidth="1"/>
    <col min="12802" max="12802" width="11.453125" style="2" customWidth="1"/>
    <col min="12803" max="12803" width="11.453125" style="2" bestFit="1" customWidth="1"/>
    <col min="12804" max="13054" width="9.1796875" style="2"/>
    <col min="13055" max="13055" width="43.54296875" style="2" bestFit="1" customWidth="1"/>
    <col min="13056" max="13056" width="13.453125" style="2" customWidth="1"/>
    <col min="13057" max="13057" width="11.453125" style="2" bestFit="1" customWidth="1"/>
    <col min="13058" max="13058" width="11.453125" style="2" customWidth="1"/>
    <col min="13059" max="13059" width="11.453125" style="2" bestFit="1" customWidth="1"/>
    <col min="13060" max="13310" width="9.1796875" style="2"/>
    <col min="13311" max="13311" width="43.54296875" style="2" bestFit="1" customWidth="1"/>
    <col min="13312" max="13312" width="13.453125" style="2" customWidth="1"/>
    <col min="13313" max="13313" width="11.453125" style="2" bestFit="1" customWidth="1"/>
    <col min="13314" max="13314" width="11.453125" style="2" customWidth="1"/>
    <col min="13315" max="13315" width="11.453125" style="2" bestFit="1" customWidth="1"/>
    <col min="13316" max="13566" width="9.1796875" style="2"/>
    <col min="13567" max="13567" width="43.54296875" style="2" bestFit="1" customWidth="1"/>
    <col min="13568" max="13568" width="13.453125" style="2" customWidth="1"/>
    <col min="13569" max="13569" width="11.453125" style="2" bestFit="1" customWidth="1"/>
    <col min="13570" max="13570" width="11.453125" style="2" customWidth="1"/>
    <col min="13571" max="13571" width="11.453125" style="2" bestFit="1" customWidth="1"/>
    <col min="13572" max="13822" width="9.1796875" style="2"/>
    <col min="13823" max="13823" width="43.54296875" style="2" bestFit="1" customWidth="1"/>
    <col min="13824" max="13824" width="13.453125" style="2" customWidth="1"/>
    <col min="13825" max="13825" width="11.453125" style="2" bestFit="1" customWidth="1"/>
    <col min="13826" max="13826" width="11.453125" style="2" customWidth="1"/>
    <col min="13827" max="13827" width="11.453125" style="2" bestFit="1" customWidth="1"/>
    <col min="13828" max="14078" width="9.1796875" style="2"/>
    <col min="14079" max="14079" width="43.54296875" style="2" bestFit="1" customWidth="1"/>
    <col min="14080" max="14080" width="13.453125" style="2" customWidth="1"/>
    <col min="14081" max="14081" width="11.453125" style="2" bestFit="1" customWidth="1"/>
    <col min="14082" max="14082" width="11.453125" style="2" customWidth="1"/>
    <col min="14083" max="14083" width="11.453125" style="2" bestFit="1" customWidth="1"/>
    <col min="14084" max="14334" width="9.1796875" style="2"/>
    <col min="14335" max="14335" width="43.54296875" style="2" bestFit="1" customWidth="1"/>
    <col min="14336" max="14336" width="13.453125" style="2" customWidth="1"/>
    <col min="14337" max="14337" width="11.453125" style="2" bestFit="1" customWidth="1"/>
    <col min="14338" max="14338" width="11.453125" style="2" customWidth="1"/>
    <col min="14339" max="14339" width="11.453125" style="2" bestFit="1" customWidth="1"/>
    <col min="14340" max="14590" width="9.1796875" style="2"/>
    <col min="14591" max="14591" width="43.54296875" style="2" bestFit="1" customWidth="1"/>
    <col min="14592" max="14592" width="13.453125" style="2" customWidth="1"/>
    <col min="14593" max="14593" width="11.453125" style="2" bestFit="1" customWidth="1"/>
    <col min="14594" max="14594" width="11.453125" style="2" customWidth="1"/>
    <col min="14595" max="14595" width="11.453125" style="2" bestFit="1" customWidth="1"/>
    <col min="14596" max="14846" width="9.1796875" style="2"/>
    <col min="14847" max="14847" width="43.54296875" style="2" bestFit="1" customWidth="1"/>
    <col min="14848" max="14848" width="13.453125" style="2" customWidth="1"/>
    <col min="14849" max="14849" width="11.453125" style="2" bestFit="1" customWidth="1"/>
    <col min="14850" max="14850" width="11.453125" style="2" customWidth="1"/>
    <col min="14851" max="14851" width="11.453125" style="2" bestFit="1" customWidth="1"/>
    <col min="14852" max="15102" width="9.1796875" style="2"/>
    <col min="15103" max="15103" width="43.54296875" style="2" bestFit="1" customWidth="1"/>
    <col min="15104" max="15104" width="13.453125" style="2" customWidth="1"/>
    <col min="15105" max="15105" width="11.453125" style="2" bestFit="1" customWidth="1"/>
    <col min="15106" max="15106" width="11.453125" style="2" customWidth="1"/>
    <col min="15107" max="15107" width="11.453125" style="2" bestFit="1" customWidth="1"/>
    <col min="15108" max="15358" width="9.1796875" style="2"/>
    <col min="15359" max="15359" width="43.54296875" style="2" bestFit="1" customWidth="1"/>
    <col min="15360" max="15360" width="13.453125" style="2" customWidth="1"/>
    <col min="15361" max="15361" width="11.453125" style="2" bestFit="1" customWidth="1"/>
    <col min="15362" max="15362" width="11.453125" style="2" customWidth="1"/>
    <col min="15363" max="15363" width="11.453125" style="2" bestFit="1" customWidth="1"/>
    <col min="15364" max="15614" width="9.1796875" style="2"/>
    <col min="15615" max="15615" width="43.54296875" style="2" bestFit="1" customWidth="1"/>
    <col min="15616" max="15616" width="13.453125" style="2" customWidth="1"/>
    <col min="15617" max="15617" width="11.453125" style="2" bestFit="1" customWidth="1"/>
    <col min="15618" max="15618" width="11.453125" style="2" customWidth="1"/>
    <col min="15619" max="15619" width="11.453125" style="2" bestFit="1" customWidth="1"/>
    <col min="15620" max="15870" width="9.1796875" style="2"/>
    <col min="15871" max="15871" width="43.54296875" style="2" bestFit="1" customWidth="1"/>
    <col min="15872" max="15872" width="13.453125" style="2" customWidth="1"/>
    <col min="15873" max="15873" width="11.453125" style="2" bestFit="1" customWidth="1"/>
    <col min="15874" max="15874" width="11.453125" style="2" customWidth="1"/>
    <col min="15875" max="15875" width="11.453125" style="2" bestFit="1" customWidth="1"/>
    <col min="15876" max="16126" width="9.1796875" style="2"/>
    <col min="16127" max="16127" width="43.54296875" style="2" bestFit="1" customWidth="1"/>
    <col min="16128" max="16128" width="13.453125" style="2" customWidth="1"/>
    <col min="16129" max="16129" width="11.453125" style="2" bestFit="1" customWidth="1"/>
    <col min="16130" max="16130" width="11.453125" style="2" customWidth="1"/>
    <col min="16131" max="16131" width="11.453125" style="2" bestFit="1" customWidth="1"/>
    <col min="16132" max="16384" width="9.1796875" style="2"/>
  </cols>
  <sheetData>
    <row r="1" spans="1:11" ht="13">
      <c r="A1" s="1" t="s">
        <v>182</v>
      </c>
    </row>
    <row r="2" spans="1:11" ht="13">
      <c r="A2" s="1"/>
    </row>
    <row r="3" spans="1:11" ht="13">
      <c r="A3" s="40"/>
      <c r="B3" s="349" t="s">
        <v>0</v>
      </c>
      <c r="C3" s="349"/>
      <c r="D3" s="349"/>
      <c r="E3" s="349"/>
    </row>
    <row r="4" spans="1:11" ht="13">
      <c r="A4" s="42"/>
      <c r="B4" s="349">
        <v>2016</v>
      </c>
      <c r="C4" s="349"/>
      <c r="D4" s="349">
        <v>2021</v>
      </c>
      <c r="E4" s="349"/>
    </row>
    <row r="5" spans="1:11" ht="13">
      <c r="A5" s="3" t="s">
        <v>208</v>
      </c>
      <c r="B5" s="3" t="s">
        <v>206</v>
      </c>
      <c r="C5" s="3" t="s">
        <v>149</v>
      </c>
      <c r="D5" s="3" t="s">
        <v>206</v>
      </c>
      <c r="E5" s="90" t="s">
        <v>149</v>
      </c>
      <c r="H5" s="170"/>
      <c r="I5" s="170"/>
      <c r="J5" s="170"/>
      <c r="K5" s="170"/>
    </row>
    <row r="6" spans="1:11" ht="13">
      <c r="A6" s="154" t="s">
        <v>183</v>
      </c>
      <c r="B6" s="198">
        <v>1.76583301616</v>
      </c>
      <c r="C6" s="199">
        <v>0.49712298981278069</v>
      </c>
      <c r="D6" s="198">
        <v>2.0459999999999998</v>
      </c>
      <c r="E6" s="199">
        <v>0.54</v>
      </c>
      <c r="H6" s="171"/>
      <c r="I6" s="171"/>
      <c r="J6" s="171"/>
      <c r="K6" s="171"/>
    </row>
    <row r="7" spans="1:11">
      <c r="A7" s="154" t="s">
        <v>184</v>
      </c>
      <c r="B7" s="192">
        <v>1.4561002088899999</v>
      </c>
      <c r="C7" s="200">
        <v>0.40992601377707116</v>
      </c>
      <c r="D7" s="192">
        <v>1.341</v>
      </c>
      <c r="E7" s="200">
        <v>0.35</v>
      </c>
    </row>
    <row r="8" spans="1:11">
      <c r="A8" s="154" t="s">
        <v>185</v>
      </c>
      <c r="B8" s="192">
        <v>0.12104500514000001</v>
      </c>
      <c r="C8" s="200">
        <v>3.4076979140392226E-2</v>
      </c>
      <c r="D8" s="192">
        <v>0.16400000000000001</v>
      </c>
      <c r="E8" s="200">
        <v>0.04</v>
      </c>
    </row>
    <row r="9" spans="1:11">
      <c r="A9" s="154" t="s">
        <v>186</v>
      </c>
      <c r="B9" s="192">
        <v>5.8281207627000002E-2</v>
      </c>
      <c r="C9" s="200">
        <v>1.6407513009604118E-2</v>
      </c>
      <c r="D9" s="192">
        <v>0.106</v>
      </c>
      <c r="E9" s="200">
        <v>0.03</v>
      </c>
    </row>
    <row r="10" spans="1:11">
      <c r="A10" s="94" t="s">
        <v>187</v>
      </c>
      <c r="B10" s="193">
        <v>0.15084547856399974</v>
      </c>
      <c r="C10" s="201">
        <v>4.2466504260151756E-2</v>
      </c>
      <c r="D10" s="193">
        <f>D11-SUM(D6:D9)</f>
        <v>0.14300000000000024</v>
      </c>
      <c r="E10" s="201">
        <v>0.04</v>
      </c>
    </row>
    <row r="11" spans="1:11">
      <c r="A11" s="194" t="s">
        <v>205</v>
      </c>
      <c r="B11" s="195">
        <f>SUM(B6:B10)</f>
        <v>3.5521049163809999</v>
      </c>
      <c r="C11" s="203">
        <f>SUM(C6:C10)</f>
        <v>0.99999999999999989</v>
      </c>
      <c r="D11" s="195">
        <v>3.8</v>
      </c>
      <c r="E11" s="203">
        <f>SUM(E6:E10)</f>
        <v>1</v>
      </c>
    </row>
    <row r="12" spans="1:11">
      <c r="A12" s="46"/>
      <c r="B12" s="157"/>
      <c r="C12" s="74"/>
      <c r="D12" s="157"/>
      <c r="E12" s="157"/>
    </row>
    <row r="13" spans="1:11">
      <c r="A13" s="46"/>
      <c r="B13" s="157"/>
      <c r="C13" s="74"/>
      <c r="D13" s="157"/>
      <c r="E13" s="157"/>
    </row>
    <row r="14" spans="1:11">
      <c r="A14" s="46"/>
      <c r="B14" s="157"/>
      <c r="C14" s="74"/>
      <c r="D14" s="157"/>
      <c r="E14" s="157"/>
    </row>
    <row r="15" spans="1:11">
      <c r="A15" s="46"/>
      <c r="B15" s="157"/>
      <c r="C15" s="74"/>
      <c r="D15" s="157"/>
      <c r="E15" s="157"/>
    </row>
    <row r="16" spans="1:11">
      <c r="A16" s="46"/>
      <c r="B16" s="157"/>
      <c r="C16" s="74"/>
      <c r="D16" s="157"/>
      <c r="E16" s="157"/>
    </row>
    <row r="17" spans="1:5">
      <c r="A17" s="46"/>
      <c r="B17" s="157"/>
      <c r="C17" s="74"/>
      <c r="D17" s="157"/>
      <c r="E17" s="157"/>
    </row>
    <row r="18" spans="1:5">
      <c r="A18" s="46"/>
      <c r="B18" s="157"/>
      <c r="C18" s="74"/>
      <c r="D18" s="157"/>
      <c r="E18" s="157"/>
    </row>
    <row r="19" spans="1:5">
      <c r="A19" s="46"/>
      <c r="B19" s="157"/>
      <c r="C19" s="74"/>
      <c r="D19" s="157"/>
      <c r="E19" s="157"/>
    </row>
    <row r="20" spans="1:5">
      <c r="A20" s="46"/>
      <c r="B20" s="157"/>
      <c r="C20" s="74"/>
      <c r="D20" s="157"/>
      <c r="E20" s="157"/>
    </row>
    <row r="21" spans="1:5">
      <c r="A21" s="46"/>
      <c r="B21" s="157"/>
      <c r="C21" s="74"/>
      <c r="D21" s="157"/>
      <c r="E21" s="157"/>
    </row>
    <row r="22" spans="1:5">
      <c r="A22" s="46"/>
      <c r="B22" s="157"/>
      <c r="C22" s="74"/>
      <c r="D22" s="157"/>
      <c r="E22" s="157"/>
    </row>
    <row r="23" spans="1:5">
      <c r="A23" s="46"/>
      <c r="B23" s="157"/>
      <c r="C23" s="158"/>
      <c r="D23" s="159"/>
      <c r="E23" s="157"/>
    </row>
    <row r="24" spans="1:5">
      <c r="A24" s="46"/>
      <c r="B24" s="157"/>
      <c r="C24" s="158"/>
      <c r="D24" s="159"/>
      <c r="E24" s="157"/>
    </row>
    <row r="25" spans="1:5">
      <c r="A25" s="46"/>
      <c r="B25" s="157"/>
      <c r="C25" s="158"/>
      <c r="D25" s="159"/>
      <c r="E25" s="157"/>
    </row>
  </sheetData>
  <mergeCells count="3">
    <mergeCell ref="B3:E3"/>
    <mergeCell ref="B4:C4"/>
    <mergeCell ref="D4:E4"/>
  </mergeCells>
  <pageMargins left="0.7" right="0.7" top="0.75" bottom="0.75" header="0.3" footer="0.3"/>
  <pageSetup orientation="portrait" horizontalDpi="1200" verticalDpi="1200" r:id="rId1"/>
  <ignoredErrors>
    <ignoredError sqref="D10" formula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1C0A7-303D-4DD4-B12B-9CBC94A6EEA2}">
  <dimension ref="A1:K25"/>
  <sheetViews>
    <sheetView workbookViewId="0"/>
  </sheetViews>
  <sheetFormatPr defaultColWidth="9.1796875" defaultRowHeight="12.5"/>
  <cols>
    <col min="1" max="1" width="43.54296875" style="2" bestFit="1" customWidth="1"/>
    <col min="2" max="2" width="15.81640625" style="2" bestFit="1" customWidth="1"/>
    <col min="3" max="3" width="11.453125" style="2" bestFit="1" customWidth="1"/>
    <col min="4" max="4" width="15.81640625" style="2" bestFit="1" customWidth="1"/>
    <col min="5" max="5" width="11.453125" style="2" bestFit="1" customWidth="1"/>
    <col min="6" max="254" width="9.1796875" style="2"/>
    <col min="255" max="255" width="43.54296875" style="2" bestFit="1" customWidth="1"/>
    <col min="256" max="256" width="13.453125" style="2" customWidth="1"/>
    <col min="257" max="257" width="11.453125" style="2" bestFit="1" customWidth="1"/>
    <col min="258" max="258" width="11.453125" style="2" customWidth="1"/>
    <col min="259" max="259" width="11.453125" style="2" bestFit="1" customWidth="1"/>
    <col min="260" max="510" width="9.1796875" style="2"/>
    <col min="511" max="511" width="43.54296875" style="2" bestFit="1" customWidth="1"/>
    <col min="512" max="512" width="13.453125" style="2" customWidth="1"/>
    <col min="513" max="513" width="11.453125" style="2" bestFit="1" customWidth="1"/>
    <col min="514" max="514" width="11.453125" style="2" customWidth="1"/>
    <col min="515" max="515" width="11.453125" style="2" bestFit="1" customWidth="1"/>
    <col min="516" max="766" width="9.1796875" style="2"/>
    <col min="767" max="767" width="43.54296875" style="2" bestFit="1" customWidth="1"/>
    <col min="768" max="768" width="13.453125" style="2" customWidth="1"/>
    <col min="769" max="769" width="11.453125" style="2" bestFit="1" customWidth="1"/>
    <col min="770" max="770" width="11.453125" style="2" customWidth="1"/>
    <col min="771" max="771" width="11.453125" style="2" bestFit="1" customWidth="1"/>
    <col min="772" max="1022" width="9.1796875" style="2"/>
    <col min="1023" max="1023" width="43.54296875" style="2" bestFit="1" customWidth="1"/>
    <col min="1024" max="1024" width="13.453125" style="2" customWidth="1"/>
    <col min="1025" max="1025" width="11.453125" style="2" bestFit="1" customWidth="1"/>
    <col min="1026" max="1026" width="11.453125" style="2" customWidth="1"/>
    <col min="1027" max="1027" width="11.453125" style="2" bestFit="1" customWidth="1"/>
    <col min="1028" max="1278" width="9.1796875" style="2"/>
    <col min="1279" max="1279" width="43.54296875" style="2" bestFit="1" customWidth="1"/>
    <col min="1280" max="1280" width="13.453125" style="2" customWidth="1"/>
    <col min="1281" max="1281" width="11.453125" style="2" bestFit="1" customWidth="1"/>
    <col min="1282" max="1282" width="11.453125" style="2" customWidth="1"/>
    <col min="1283" max="1283" width="11.453125" style="2" bestFit="1" customWidth="1"/>
    <col min="1284" max="1534" width="9.1796875" style="2"/>
    <col min="1535" max="1535" width="43.54296875" style="2" bestFit="1" customWidth="1"/>
    <col min="1536" max="1536" width="13.453125" style="2" customWidth="1"/>
    <col min="1537" max="1537" width="11.453125" style="2" bestFit="1" customWidth="1"/>
    <col min="1538" max="1538" width="11.453125" style="2" customWidth="1"/>
    <col min="1539" max="1539" width="11.453125" style="2" bestFit="1" customWidth="1"/>
    <col min="1540" max="1790" width="9.1796875" style="2"/>
    <col min="1791" max="1791" width="43.54296875" style="2" bestFit="1" customWidth="1"/>
    <col min="1792" max="1792" width="13.453125" style="2" customWidth="1"/>
    <col min="1793" max="1793" width="11.453125" style="2" bestFit="1" customWidth="1"/>
    <col min="1794" max="1794" width="11.453125" style="2" customWidth="1"/>
    <col min="1795" max="1795" width="11.453125" style="2" bestFit="1" customWidth="1"/>
    <col min="1796" max="2046" width="9.1796875" style="2"/>
    <col min="2047" max="2047" width="43.54296875" style="2" bestFit="1" customWidth="1"/>
    <col min="2048" max="2048" width="13.453125" style="2" customWidth="1"/>
    <col min="2049" max="2049" width="11.453125" style="2" bestFit="1" customWidth="1"/>
    <col min="2050" max="2050" width="11.453125" style="2" customWidth="1"/>
    <col min="2051" max="2051" width="11.453125" style="2" bestFit="1" customWidth="1"/>
    <col min="2052" max="2302" width="9.1796875" style="2"/>
    <col min="2303" max="2303" width="43.54296875" style="2" bestFit="1" customWidth="1"/>
    <col min="2304" max="2304" width="13.453125" style="2" customWidth="1"/>
    <col min="2305" max="2305" width="11.453125" style="2" bestFit="1" customWidth="1"/>
    <col min="2306" max="2306" width="11.453125" style="2" customWidth="1"/>
    <col min="2307" max="2307" width="11.453125" style="2" bestFit="1" customWidth="1"/>
    <col min="2308" max="2558" width="9.1796875" style="2"/>
    <col min="2559" max="2559" width="43.54296875" style="2" bestFit="1" customWidth="1"/>
    <col min="2560" max="2560" width="13.453125" style="2" customWidth="1"/>
    <col min="2561" max="2561" width="11.453125" style="2" bestFit="1" customWidth="1"/>
    <col min="2562" max="2562" width="11.453125" style="2" customWidth="1"/>
    <col min="2563" max="2563" width="11.453125" style="2" bestFit="1" customWidth="1"/>
    <col min="2564" max="2814" width="9.1796875" style="2"/>
    <col min="2815" max="2815" width="43.54296875" style="2" bestFit="1" customWidth="1"/>
    <col min="2816" max="2816" width="13.453125" style="2" customWidth="1"/>
    <col min="2817" max="2817" width="11.453125" style="2" bestFit="1" customWidth="1"/>
    <col min="2818" max="2818" width="11.453125" style="2" customWidth="1"/>
    <col min="2819" max="2819" width="11.453125" style="2" bestFit="1" customWidth="1"/>
    <col min="2820" max="3070" width="9.1796875" style="2"/>
    <col min="3071" max="3071" width="43.54296875" style="2" bestFit="1" customWidth="1"/>
    <col min="3072" max="3072" width="13.453125" style="2" customWidth="1"/>
    <col min="3073" max="3073" width="11.453125" style="2" bestFit="1" customWidth="1"/>
    <col min="3074" max="3074" width="11.453125" style="2" customWidth="1"/>
    <col min="3075" max="3075" width="11.453125" style="2" bestFit="1" customWidth="1"/>
    <col min="3076" max="3326" width="9.1796875" style="2"/>
    <col min="3327" max="3327" width="43.54296875" style="2" bestFit="1" customWidth="1"/>
    <col min="3328" max="3328" width="13.453125" style="2" customWidth="1"/>
    <col min="3329" max="3329" width="11.453125" style="2" bestFit="1" customWidth="1"/>
    <col min="3330" max="3330" width="11.453125" style="2" customWidth="1"/>
    <col min="3331" max="3331" width="11.453125" style="2" bestFit="1" customWidth="1"/>
    <col min="3332" max="3582" width="9.1796875" style="2"/>
    <col min="3583" max="3583" width="43.54296875" style="2" bestFit="1" customWidth="1"/>
    <col min="3584" max="3584" width="13.453125" style="2" customWidth="1"/>
    <col min="3585" max="3585" width="11.453125" style="2" bestFit="1" customWidth="1"/>
    <col min="3586" max="3586" width="11.453125" style="2" customWidth="1"/>
    <col min="3587" max="3587" width="11.453125" style="2" bestFit="1" customWidth="1"/>
    <col min="3588" max="3838" width="9.1796875" style="2"/>
    <col min="3839" max="3839" width="43.54296875" style="2" bestFit="1" customWidth="1"/>
    <col min="3840" max="3840" width="13.453125" style="2" customWidth="1"/>
    <col min="3841" max="3841" width="11.453125" style="2" bestFit="1" customWidth="1"/>
    <col min="3842" max="3842" width="11.453125" style="2" customWidth="1"/>
    <col min="3843" max="3843" width="11.453125" style="2" bestFit="1" customWidth="1"/>
    <col min="3844" max="4094" width="9.1796875" style="2"/>
    <col min="4095" max="4095" width="43.54296875" style="2" bestFit="1" customWidth="1"/>
    <col min="4096" max="4096" width="13.453125" style="2" customWidth="1"/>
    <col min="4097" max="4097" width="11.453125" style="2" bestFit="1" customWidth="1"/>
    <col min="4098" max="4098" width="11.453125" style="2" customWidth="1"/>
    <col min="4099" max="4099" width="11.453125" style="2" bestFit="1" customWidth="1"/>
    <col min="4100" max="4350" width="9.1796875" style="2"/>
    <col min="4351" max="4351" width="43.54296875" style="2" bestFit="1" customWidth="1"/>
    <col min="4352" max="4352" width="13.453125" style="2" customWidth="1"/>
    <col min="4353" max="4353" width="11.453125" style="2" bestFit="1" customWidth="1"/>
    <col min="4354" max="4354" width="11.453125" style="2" customWidth="1"/>
    <col min="4355" max="4355" width="11.453125" style="2" bestFit="1" customWidth="1"/>
    <col min="4356" max="4606" width="9.1796875" style="2"/>
    <col min="4607" max="4607" width="43.54296875" style="2" bestFit="1" customWidth="1"/>
    <col min="4608" max="4608" width="13.453125" style="2" customWidth="1"/>
    <col min="4609" max="4609" width="11.453125" style="2" bestFit="1" customWidth="1"/>
    <col min="4610" max="4610" width="11.453125" style="2" customWidth="1"/>
    <col min="4611" max="4611" width="11.453125" style="2" bestFit="1" customWidth="1"/>
    <col min="4612" max="4862" width="9.1796875" style="2"/>
    <col min="4863" max="4863" width="43.54296875" style="2" bestFit="1" customWidth="1"/>
    <col min="4864" max="4864" width="13.453125" style="2" customWidth="1"/>
    <col min="4865" max="4865" width="11.453125" style="2" bestFit="1" customWidth="1"/>
    <col min="4866" max="4866" width="11.453125" style="2" customWidth="1"/>
    <col min="4867" max="4867" width="11.453125" style="2" bestFit="1" customWidth="1"/>
    <col min="4868" max="5118" width="9.1796875" style="2"/>
    <col min="5119" max="5119" width="43.54296875" style="2" bestFit="1" customWidth="1"/>
    <col min="5120" max="5120" width="13.453125" style="2" customWidth="1"/>
    <col min="5121" max="5121" width="11.453125" style="2" bestFit="1" customWidth="1"/>
    <col min="5122" max="5122" width="11.453125" style="2" customWidth="1"/>
    <col min="5123" max="5123" width="11.453125" style="2" bestFit="1" customWidth="1"/>
    <col min="5124" max="5374" width="9.1796875" style="2"/>
    <col min="5375" max="5375" width="43.54296875" style="2" bestFit="1" customWidth="1"/>
    <col min="5376" max="5376" width="13.453125" style="2" customWidth="1"/>
    <col min="5377" max="5377" width="11.453125" style="2" bestFit="1" customWidth="1"/>
    <col min="5378" max="5378" width="11.453125" style="2" customWidth="1"/>
    <col min="5379" max="5379" width="11.453125" style="2" bestFit="1" customWidth="1"/>
    <col min="5380" max="5630" width="9.1796875" style="2"/>
    <col min="5631" max="5631" width="43.54296875" style="2" bestFit="1" customWidth="1"/>
    <col min="5632" max="5632" width="13.453125" style="2" customWidth="1"/>
    <col min="5633" max="5633" width="11.453125" style="2" bestFit="1" customWidth="1"/>
    <col min="5634" max="5634" width="11.453125" style="2" customWidth="1"/>
    <col min="5635" max="5635" width="11.453125" style="2" bestFit="1" customWidth="1"/>
    <col min="5636" max="5886" width="9.1796875" style="2"/>
    <col min="5887" max="5887" width="43.54296875" style="2" bestFit="1" customWidth="1"/>
    <col min="5888" max="5888" width="13.453125" style="2" customWidth="1"/>
    <col min="5889" max="5889" width="11.453125" style="2" bestFit="1" customWidth="1"/>
    <col min="5890" max="5890" width="11.453125" style="2" customWidth="1"/>
    <col min="5891" max="5891" width="11.453125" style="2" bestFit="1" customWidth="1"/>
    <col min="5892" max="6142" width="9.1796875" style="2"/>
    <col min="6143" max="6143" width="43.54296875" style="2" bestFit="1" customWidth="1"/>
    <col min="6144" max="6144" width="13.453125" style="2" customWidth="1"/>
    <col min="6145" max="6145" width="11.453125" style="2" bestFit="1" customWidth="1"/>
    <col min="6146" max="6146" width="11.453125" style="2" customWidth="1"/>
    <col min="6147" max="6147" width="11.453125" style="2" bestFit="1" customWidth="1"/>
    <col min="6148" max="6398" width="9.1796875" style="2"/>
    <col min="6399" max="6399" width="43.54296875" style="2" bestFit="1" customWidth="1"/>
    <col min="6400" max="6400" width="13.453125" style="2" customWidth="1"/>
    <col min="6401" max="6401" width="11.453125" style="2" bestFit="1" customWidth="1"/>
    <col min="6402" max="6402" width="11.453125" style="2" customWidth="1"/>
    <col min="6403" max="6403" width="11.453125" style="2" bestFit="1" customWidth="1"/>
    <col min="6404" max="6654" width="9.1796875" style="2"/>
    <col min="6655" max="6655" width="43.54296875" style="2" bestFit="1" customWidth="1"/>
    <col min="6656" max="6656" width="13.453125" style="2" customWidth="1"/>
    <col min="6657" max="6657" width="11.453125" style="2" bestFit="1" customWidth="1"/>
    <col min="6658" max="6658" width="11.453125" style="2" customWidth="1"/>
    <col min="6659" max="6659" width="11.453125" style="2" bestFit="1" customWidth="1"/>
    <col min="6660" max="6910" width="9.1796875" style="2"/>
    <col min="6911" max="6911" width="43.54296875" style="2" bestFit="1" customWidth="1"/>
    <col min="6912" max="6912" width="13.453125" style="2" customWidth="1"/>
    <col min="6913" max="6913" width="11.453125" style="2" bestFit="1" customWidth="1"/>
    <col min="6914" max="6914" width="11.453125" style="2" customWidth="1"/>
    <col min="6915" max="6915" width="11.453125" style="2" bestFit="1" customWidth="1"/>
    <col min="6916" max="7166" width="9.1796875" style="2"/>
    <col min="7167" max="7167" width="43.54296875" style="2" bestFit="1" customWidth="1"/>
    <col min="7168" max="7168" width="13.453125" style="2" customWidth="1"/>
    <col min="7169" max="7169" width="11.453125" style="2" bestFit="1" customWidth="1"/>
    <col min="7170" max="7170" width="11.453125" style="2" customWidth="1"/>
    <col min="7171" max="7171" width="11.453125" style="2" bestFit="1" customWidth="1"/>
    <col min="7172" max="7422" width="9.1796875" style="2"/>
    <col min="7423" max="7423" width="43.54296875" style="2" bestFit="1" customWidth="1"/>
    <col min="7424" max="7424" width="13.453125" style="2" customWidth="1"/>
    <col min="7425" max="7425" width="11.453125" style="2" bestFit="1" customWidth="1"/>
    <col min="7426" max="7426" width="11.453125" style="2" customWidth="1"/>
    <col min="7427" max="7427" width="11.453125" style="2" bestFit="1" customWidth="1"/>
    <col min="7428" max="7678" width="9.1796875" style="2"/>
    <col min="7679" max="7679" width="43.54296875" style="2" bestFit="1" customWidth="1"/>
    <col min="7680" max="7680" width="13.453125" style="2" customWidth="1"/>
    <col min="7681" max="7681" width="11.453125" style="2" bestFit="1" customWidth="1"/>
    <col min="7682" max="7682" width="11.453125" style="2" customWidth="1"/>
    <col min="7683" max="7683" width="11.453125" style="2" bestFit="1" customWidth="1"/>
    <col min="7684" max="7934" width="9.1796875" style="2"/>
    <col min="7935" max="7935" width="43.54296875" style="2" bestFit="1" customWidth="1"/>
    <col min="7936" max="7936" width="13.453125" style="2" customWidth="1"/>
    <col min="7937" max="7937" width="11.453125" style="2" bestFit="1" customWidth="1"/>
    <col min="7938" max="7938" width="11.453125" style="2" customWidth="1"/>
    <col min="7939" max="7939" width="11.453125" style="2" bestFit="1" customWidth="1"/>
    <col min="7940" max="8190" width="9.1796875" style="2"/>
    <col min="8191" max="8191" width="43.54296875" style="2" bestFit="1" customWidth="1"/>
    <col min="8192" max="8192" width="13.453125" style="2" customWidth="1"/>
    <col min="8193" max="8193" width="11.453125" style="2" bestFit="1" customWidth="1"/>
    <col min="8194" max="8194" width="11.453125" style="2" customWidth="1"/>
    <col min="8195" max="8195" width="11.453125" style="2" bestFit="1" customWidth="1"/>
    <col min="8196" max="8446" width="9.1796875" style="2"/>
    <col min="8447" max="8447" width="43.54296875" style="2" bestFit="1" customWidth="1"/>
    <col min="8448" max="8448" width="13.453125" style="2" customWidth="1"/>
    <col min="8449" max="8449" width="11.453125" style="2" bestFit="1" customWidth="1"/>
    <col min="8450" max="8450" width="11.453125" style="2" customWidth="1"/>
    <col min="8451" max="8451" width="11.453125" style="2" bestFit="1" customWidth="1"/>
    <col min="8452" max="8702" width="9.1796875" style="2"/>
    <col min="8703" max="8703" width="43.54296875" style="2" bestFit="1" customWidth="1"/>
    <col min="8704" max="8704" width="13.453125" style="2" customWidth="1"/>
    <col min="8705" max="8705" width="11.453125" style="2" bestFit="1" customWidth="1"/>
    <col min="8706" max="8706" width="11.453125" style="2" customWidth="1"/>
    <col min="8707" max="8707" width="11.453125" style="2" bestFit="1" customWidth="1"/>
    <col min="8708" max="8958" width="9.1796875" style="2"/>
    <col min="8959" max="8959" width="43.54296875" style="2" bestFit="1" customWidth="1"/>
    <col min="8960" max="8960" width="13.453125" style="2" customWidth="1"/>
    <col min="8961" max="8961" width="11.453125" style="2" bestFit="1" customWidth="1"/>
    <col min="8962" max="8962" width="11.453125" style="2" customWidth="1"/>
    <col min="8963" max="8963" width="11.453125" style="2" bestFit="1" customWidth="1"/>
    <col min="8964" max="9214" width="9.1796875" style="2"/>
    <col min="9215" max="9215" width="43.54296875" style="2" bestFit="1" customWidth="1"/>
    <col min="9216" max="9216" width="13.453125" style="2" customWidth="1"/>
    <col min="9217" max="9217" width="11.453125" style="2" bestFit="1" customWidth="1"/>
    <col min="9218" max="9218" width="11.453125" style="2" customWidth="1"/>
    <col min="9219" max="9219" width="11.453125" style="2" bestFit="1" customWidth="1"/>
    <col min="9220" max="9470" width="9.1796875" style="2"/>
    <col min="9471" max="9471" width="43.54296875" style="2" bestFit="1" customWidth="1"/>
    <col min="9472" max="9472" width="13.453125" style="2" customWidth="1"/>
    <col min="9473" max="9473" width="11.453125" style="2" bestFit="1" customWidth="1"/>
    <col min="9474" max="9474" width="11.453125" style="2" customWidth="1"/>
    <col min="9475" max="9475" width="11.453125" style="2" bestFit="1" customWidth="1"/>
    <col min="9476" max="9726" width="9.1796875" style="2"/>
    <col min="9727" max="9727" width="43.54296875" style="2" bestFit="1" customWidth="1"/>
    <col min="9728" max="9728" width="13.453125" style="2" customWidth="1"/>
    <col min="9729" max="9729" width="11.453125" style="2" bestFit="1" customWidth="1"/>
    <col min="9730" max="9730" width="11.453125" style="2" customWidth="1"/>
    <col min="9731" max="9731" width="11.453125" style="2" bestFit="1" customWidth="1"/>
    <col min="9732" max="9982" width="9.1796875" style="2"/>
    <col min="9983" max="9983" width="43.54296875" style="2" bestFit="1" customWidth="1"/>
    <col min="9984" max="9984" width="13.453125" style="2" customWidth="1"/>
    <col min="9985" max="9985" width="11.453125" style="2" bestFit="1" customWidth="1"/>
    <col min="9986" max="9986" width="11.453125" style="2" customWidth="1"/>
    <col min="9987" max="9987" width="11.453125" style="2" bestFit="1" customWidth="1"/>
    <col min="9988" max="10238" width="9.1796875" style="2"/>
    <col min="10239" max="10239" width="43.54296875" style="2" bestFit="1" customWidth="1"/>
    <col min="10240" max="10240" width="13.453125" style="2" customWidth="1"/>
    <col min="10241" max="10241" width="11.453125" style="2" bestFit="1" customWidth="1"/>
    <col min="10242" max="10242" width="11.453125" style="2" customWidth="1"/>
    <col min="10243" max="10243" width="11.453125" style="2" bestFit="1" customWidth="1"/>
    <col min="10244" max="10494" width="9.1796875" style="2"/>
    <col min="10495" max="10495" width="43.54296875" style="2" bestFit="1" customWidth="1"/>
    <col min="10496" max="10496" width="13.453125" style="2" customWidth="1"/>
    <col min="10497" max="10497" width="11.453125" style="2" bestFit="1" customWidth="1"/>
    <col min="10498" max="10498" width="11.453125" style="2" customWidth="1"/>
    <col min="10499" max="10499" width="11.453125" style="2" bestFit="1" customWidth="1"/>
    <col min="10500" max="10750" width="9.1796875" style="2"/>
    <col min="10751" max="10751" width="43.54296875" style="2" bestFit="1" customWidth="1"/>
    <col min="10752" max="10752" width="13.453125" style="2" customWidth="1"/>
    <col min="10753" max="10753" width="11.453125" style="2" bestFit="1" customWidth="1"/>
    <col min="10754" max="10754" width="11.453125" style="2" customWidth="1"/>
    <col min="10755" max="10755" width="11.453125" style="2" bestFit="1" customWidth="1"/>
    <col min="10756" max="11006" width="9.1796875" style="2"/>
    <col min="11007" max="11007" width="43.54296875" style="2" bestFit="1" customWidth="1"/>
    <col min="11008" max="11008" width="13.453125" style="2" customWidth="1"/>
    <col min="11009" max="11009" width="11.453125" style="2" bestFit="1" customWidth="1"/>
    <col min="11010" max="11010" width="11.453125" style="2" customWidth="1"/>
    <col min="11011" max="11011" width="11.453125" style="2" bestFit="1" customWidth="1"/>
    <col min="11012" max="11262" width="9.1796875" style="2"/>
    <col min="11263" max="11263" width="43.54296875" style="2" bestFit="1" customWidth="1"/>
    <col min="11264" max="11264" width="13.453125" style="2" customWidth="1"/>
    <col min="11265" max="11265" width="11.453125" style="2" bestFit="1" customWidth="1"/>
    <col min="11266" max="11266" width="11.453125" style="2" customWidth="1"/>
    <col min="11267" max="11267" width="11.453125" style="2" bestFit="1" customWidth="1"/>
    <col min="11268" max="11518" width="9.1796875" style="2"/>
    <col min="11519" max="11519" width="43.54296875" style="2" bestFit="1" customWidth="1"/>
    <col min="11520" max="11520" width="13.453125" style="2" customWidth="1"/>
    <col min="11521" max="11521" width="11.453125" style="2" bestFit="1" customWidth="1"/>
    <col min="11522" max="11522" width="11.453125" style="2" customWidth="1"/>
    <col min="11523" max="11523" width="11.453125" style="2" bestFit="1" customWidth="1"/>
    <col min="11524" max="11774" width="9.1796875" style="2"/>
    <col min="11775" max="11775" width="43.54296875" style="2" bestFit="1" customWidth="1"/>
    <col min="11776" max="11776" width="13.453125" style="2" customWidth="1"/>
    <col min="11777" max="11777" width="11.453125" style="2" bestFit="1" customWidth="1"/>
    <col min="11778" max="11778" width="11.453125" style="2" customWidth="1"/>
    <col min="11779" max="11779" width="11.453125" style="2" bestFit="1" customWidth="1"/>
    <col min="11780" max="12030" width="9.1796875" style="2"/>
    <col min="12031" max="12031" width="43.54296875" style="2" bestFit="1" customWidth="1"/>
    <col min="12032" max="12032" width="13.453125" style="2" customWidth="1"/>
    <col min="12033" max="12033" width="11.453125" style="2" bestFit="1" customWidth="1"/>
    <col min="12034" max="12034" width="11.453125" style="2" customWidth="1"/>
    <col min="12035" max="12035" width="11.453125" style="2" bestFit="1" customWidth="1"/>
    <col min="12036" max="12286" width="9.1796875" style="2"/>
    <col min="12287" max="12287" width="43.54296875" style="2" bestFit="1" customWidth="1"/>
    <col min="12288" max="12288" width="13.453125" style="2" customWidth="1"/>
    <col min="12289" max="12289" width="11.453125" style="2" bestFit="1" customWidth="1"/>
    <col min="12290" max="12290" width="11.453125" style="2" customWidth="1"/>
    <col min="12291" max="12291" width="11.453125" style="2" bestFit="1" customWidth="1"/>
    <col min="12292" max="12542" width="9.1796875" style="2"/>
    <col min="12543" max="12543" width="43.54296875" style="2" bestFit="1" customWidth="1"/>
    <col min="12544" max="12544" width="13.453125" style="2" customWidth="1"/>
    <col min="12545" max="12545" width="11.453125" style="2" bestFit="1" customWidth="1"/>
    <col min="12546" max="12546" width="11.453125" style="2" customWidth="1"/>
    <col min="12547" max="12547" width="11.453125" style="2" bestFit="1" customWidth="1"/>
    <col min="12548" max="12798" width="9.1796875" style="2"/>
    <col min="12799" max="12799" width="43.54296875" style="2" bestFit="1" customWidth="1"/>
    <col min="12800" max="12800" width="13.453125" style="2" customWidth="1"/>
    <col min="12801" max="12801" width="11.453125" style="2" bestFit="1" customWidth="1"/>
    <col min="12802" max="12802" width="11.453125" style="2" customWidth="1"/>
    <col min="12803" max="12803" width="11.453125" style="2" bestFit="1" customWidth="1"/>
    <col min="12804" max="13054" width="9.1796875" style="2"/>
    <col min="13055" max="13055" width="43.54296875" style="2" bestFit="1" customWidth="1"/>
    <col min="13056" max="13056" width="13.453125" style="2" customWidth="1"/>
    <col min="13057" max="13057" width="11.453125" style="2" bestFit="1" customWidth="1"/>
    <col min="13058" max="13058" width="11.453125" style="2" customWidth="1"/>
    <col min="13059" max="13059" width="11.453125" style="2" bestFit="1" customWidth="1"/>
    <col min="13060" max="13310" width="9.1796875" style="2"/>
    <col min="13311" max="13311" width="43.54296875" style="2" bestFit="1" customWidth="1"/>
    <col min="13312" max="13312" width="13.453125" style="2" customWidth="1"/>
    <col min="13313" max="13313" width="11.453125" style="2" bestFit="1" customWidth="1"/>
    <col min="13314" max="13314" width="11.453125" style="2" customWidth="1"/>
    <col min="13315" max="13315" width="11.453125" style="2" bestFit="1" customWidth="1"/>
    <col min="13316" max="13566" width="9.1796875" style="2"/>
    <col min="13567" max="13567" width="43.54296875" style="2" bestFit="1" customWidth="1"/>
    <col min="13568" max="13568" width="13.453125" style="2" customWidth="1"/>
    <col min="13569" max="13569" width="11.453125" style="2" bestFit="1" customWidth="1"/>
    <col min="13570" max="13570" width="11.453125" style="2" customWidth="1"/>
    <col min="13571" max="13571" width="11.453125" style="2" bestFit="1" customWidth="1"/>
    <col min="13572" max="13822" width="9.1796875" style="2"/>
    <col min="13823" max="13823" width="43.54296875" style="2" bestFit="1" customWidth="1"/>
    <col min="13824" max="13824" width="13.453125" style="2" customWidth="1"/>
    <col min="13825" max="13825" width="11.453125" style="2" bestFit="1" customWidth="1"/>
    <col min="13826" max="13826" width="11.453125" style="2" customWidth="1"/>
    <col min="13827" max="13827" width="11.453125" style="2" bestFit="1" customWidth="1"/>
    <col min="13828" max="14078" width="9.1796875" style="2"/>
    <col min="14079" max="14079" width="43.54296875" style="2" bestFit="1" customWidth="1"/>
    <col min="14080" max="14080" width="13.453125" style="2" customWidth="1"/>
    <col min="14081" max="14081" width="11.453125" style="2" bestFit="1" customWidth="1"/>
    <col min="14082" max="14082" width="11.453125" style="2" customWidth="1"/>
    <col min="14083" max="14083" width="11.453125" style="2" bestFit="1" customWidth="1"/>
    <col min="14084" max="14334" width="9.1796875" style="2"/>
    <col min="14335" max="14335" width="43.54296875" style="2" bestFit="1" customWidth="1"/>
    <col min="14336" max="14336" width="13.453125" style="2" customWidth="1"/>
    <col min="14337" max="14337" width="11.453125" style="2" bestFit="1" customWidth="1"/>
    <col min="14338" max="14338" width="11.453125" style="2" customWidth="1"/>
    <col min="14339" max="14339" width="11.453125" style="2" bestFit="1" customWidth="1"/>
    <col min="14340" max="14590" width="9.1796875" style="2"/>
    <col min="14591" max="14591" width="43.54296875" style="2" bestFit="1" customWidth="1"/>
    <col min="14592" max="14592" width="13.453125" style="2" customWidth="1"/>
    <col min="14593" max="14593" width="11.453125" style="2" bestFit="1" customWidth="1"/>
    <col min="14594" max="14594" width="11.453125" style="2" customWidth="1"/>
    <col min="14595" max="14595" width="11.453125" style="2" bestFit="1" customWidth="1"/>
    <col min="14596" max="14846" width="9.1796875" style="2"/>
    <col min="14847" max="14847" width="43.54296875" style="2" bestFit="1" customWidth="1"/>
    <col min="14848" max="14848" width="13.453125" style="2" customWidth="1"/>
    <col min="14849" max="14849" width="11.453125" style="2" bestFit="1" customWidth="1"/>
    <col min="14850" max="14850" width="11.453125" style="2" customWidth="1"/>
    <col min="14851" max="14851" width="11.453125" style="2" bestFit="1" customWidth="1"/>
    <col min="14852" max="15102" width="9.1796875" style="2"/>
    <col min="15103" max="15103" width="43.54296875" style="2" bestFit="1" customWidth="1"/>
    <col min="15104" max="15104" width="13.453125" style="2" customWidth="1"/>
    <col min="15105" max="15105" width="11.453125" style="2" bestFit="1" customWidth="1"/>
    <col min="15106" max="15106" width="11.453125" style="2" customWidth="1"/>
    <col min="15107" max="15107" width="11.453125" style="2" bestFit="1" customWidth="1"/>
    <col min="15108" max="15358" width="9.1796875" style="2"/>
    <col min="15359" max="15359" width="43.54296875" style="2" bestFit="1" customWidth="1"/>
    <col min="15360" max="15360" width="13.453125" style="2" customWidth="1"/>
    <col min="15361" max="15361" width="11.453125" style="2" bestFit="1" customWidth="1"/>
    <col min="15362" max="15362" width="11.453125" style="2" customWidth="1"/>
    <col min="15363" max="15363" width="11.453125" style="2" bestFit="1" customWidth="1"/>
    <col min="15364" max="15614" width="9.1796875" style="2"/>
    <col min="15615" max="15615" width="43.54296875" style="2" bestFit="1" customWidth="1"/>
    <col min="15616" max="15616" width="13.453125" style="2" customWidth="1"/>
    <col min="15617" max="15617" width="11.453125" style="2" bestFit="1" customWidth="1"/>
    <col min="15618" max="15618" width="11.453125" style="2" customWidth="1"/>
    <col min="15619" max="15619" width="11.453125" style="2" bestFit="1" customWidth="1"/>
    <col min="15620" max="15870" width="9.1796875" style="2"/>
    <col min="15871" max="15871" width="43.54296875" style="2" bestFit="1" customWidth="1"/>
    <col min="15872" max="15872" width="13.453125" style="2" customWidth="1"/>
    <col min="15873" max="15873" width="11.453125" style="2" bestFit="1" customWidth="1"/>
    <col min="15874" max="15874" width="11.453125" style="2" customWidth="1"/>
    <col min="15875" max="15875" width="11.453125" style="2" bestFit="1" customWidth="1"/>
    <col min="15876" max="16126" width="9.1796875" style="2"/>
    <col min="16127" max="16127" width="43.54296875" style="2" bestFit="1" customWidth="1"/>
    <col min="16128" max="16128" width="13.453125" style="2" customWidth="1"/>
    <col min="16129" max="16129" width="11.453125" style="2" bestFit="1" customWidth="1"/>
    <col min="16130" max="16130" width="11.453125" style="2" customWidth="1"/>
    <col min="16131" max="16131" width="11.453125" style="2" bestFit="1" customWidth="1"/>
    <col min="16132" max="16384" width="9.1796875" style="2"/>
  </cols>
  <sheetData>
    <row r="1" spans="1:11" ht="13">
      <c r="A1" s="1" t="s">
        <v>188</v>
      </c>
    </row>
    <row r="2" spans="1:11" ht="13">
      <c r="A2" s="1"/>
    </row>
    <row r="3" spans="1:11" ht="13">
      <c r="A3" s="40"/>
      <c r="B3" s="349" t="s">
        <v>0</v>
      </c>
      <c r="C3" s="349"/>
      <c r="D3" s="349"/>
      <c r="E3" s="349"/>
    </row>
    <row r="4" spans="1:11" ht="13">
      <c r="A4" s="42"/>
      <c r="B4" s="349">
        <v>2016</v>
      </c>
      <c r="C4" s="349"/>
      <c r="D4" s="349">
        <v>2021</v>
      </c>
      <c r="E4" s="349"/>
    </row>
    <row r="5" spans="1:11" ht="13">
      <c r="A5" s="3" t="s">
        <v>209</v>
      </c>
      <c r="B5" s="3" t="s">
        <v>206</v>
      </c>
      <c r="C5" s="3" t="s">
        <v>149</v>
      </c>
      <c r="D5" s="3" t="s">
        <v>206</v>
      </c>
      <c r="E5" s="90" t="s">
        <v>149</v>
      </c>
      <c r="H5" s="170"/>
      <c r="I5" s="170"/>
      <c r="J5" s="170"/>
      <c r="K5" s="170"/>
    </row>
    <row r="6" spans="1:11" ht="13">
      <c r="A6" s="160" t="s">
        <v>189</v>
      </c>
      <c r="B6" s="204">
        <v>1.2259588690980001</v>
      </c>
      <c r="C6" s="207">
        <v>0.27120402427000911</v>
      </c>
      <c r="D6" s="204">
        <v>1.1599199999999998</v>
      </c>
      <c r="E6" s="161">
        <v>0.27772247301944314</v>
      </c>
      <c r="H6" s="171"/>
      <c r="I6" s="171"/>
      <c r="J6" s="171"/>
      <c r="K6" s="171"/>
    </row>
    <row r="7" spans="1:11">
      <c r="A7" s="162" t="s">
        <v>190</v>
      </c>
      <c r="B7" s="205">
        <v>1.329296398294</v>
      </c>
      <c r="C7" s="208">
        <v>0.29406413359545047</v>
      </c>
      <c r="D7" s="205">
        <v>1.3317599999999998</v>
      </c>
      <c r="E7" s="163">
        <v>0.31886654309639773</v>
      </c>
    </row>
    <row r="8" spans="1:11">
      <c r="A8" s="162" t="s">
        <v>191</v>
      </c>
      <c r="B8" s="205">
        <v>0.6106308543400002</v>
      </c>
      <c r="C8" s="208">
        <v>0.13508246419579001</v>
      </c>
      <c r="D8" s="205">
        <v>0.55418400000000001</v>
      </c>
      <c r="E8" s="163">
        <v>0.13268962599817841</v>
      </c>
    </row>
    <row r="9" spans="1:11">
      <c r="A9" s="162" t="s">
        <v>192</v>
      </c>
      <c r="B9" s="205">
        <v>0.21606937922800001</v>
      </c>
      <c r="C9" s="208">
        <v>4.7798410407741063E-2</v>
      </c>
      <c r="D9" s="205">
        <v>6.8735999999999992E-2</v>
      </c>
      <c r="E9" s="163">
        <v>1.6457628030781817E-2</v>
      </c>
    </row>
    <row r="10" spans="1:11">
      <c r="A10" s="162" t="s">
        <v>193</v>
      </c>
      <c r="B10" s="205">
        <v>0.356984191768</v>
      </c>
      <c r="C10" s="208">
        <v>7.8971286760615669E-2</v>
      </c>
      <c r="D10" s="205">
        <v>0.3264959999999999</v>
      </c>
      <c r="E10" s="163">
        <v>7.817373314621362E-2</v>
      </c>
    </row>
    <row r="11" spans="1:11">
      <c r="A11" s="162" t="s">
        <v>194</v>
      </c>
      <c r="B11" s="205">
        <v>0.24894950215400002</v>
      </c>
      <c r="C11" s="208">
        <v>5.5072081556745145E-2</v>
      </c>
      <c r="D11" s="205">
        <v>9.0215999999999991E-2</v>
      </c>
      <c r="E11" s="163">
        <v>2.1600636790401136E-2</v>
      </c>
    </row>
    <row r="12" spans="1:11">
      <c r="A12" s="162" t="s">
        <v>195</v>
      </c>
      <c r="B12" s="205">
        <v>0.22546370006400002</v>
      </c>
      <c r="C12" s="208">
        <v>4.9876602164599375E-2</v>
      </c>
      <c r="D12" s="205">
        <v>0.210504</v>
      </c>
      <c r="E12" s="163">
        <v>5.0401485844269324E-2</v>
      </c>
    </row>
    <row r="13" spans="1:11">
      <c r="A13" s="164" t="s">
        <v>187</v>
      </c>
      <c r="B13" s="206">
        <v>0.3070773324367716</v>
      </c>
      <c r="C13" s="209">
        <v>6.7930997049049133E-2</v>
      </c>
      <c r="D13" s="206">
        <v>0.43472753783172158</v>
      </c>
      <c r="E13" s="165">
        <v>0.10408787407431484</v>
      </c>
    </row>
    <row r="14" spans="1:11">
      <c r="A14" s="194" t="s">
        <v>205</v>
      </c>
      <c r="B14" s="202">
        <f>SUM(B6:B13)</f>
        <v>4.5204302273827723</v>
      </c>
      <c r="C14" s="203">
        <f>SUM(C6:C13)</f>
        <v>1</v>
      </c>
      <c r="D14" s="202">
        <f>SUM(D6:D13)</f>
        <v>4.1765435378317211</v>
      </c>
      <c r="E14" s="203">
        <f>SUM(E6:E13)</f>
        <v>1</v>
      </c>
    </row>
    <row r="15" spans="1:11">
      <c r="A15" s="46"/>
      <c r="B15" s="157"/>
      <c r="C15" s="74"/>
      <c r="D15" s="157"/>
      <c r="E15" s="157"/>
    </row>
    <row r="16" spans="1:11">
      <c r="A16" s="46"/>
      <c r="B16" s="157"/>
      <c r="C16" s="74"/>
      <c r="D16" s="157"/>
      <c r="E16" s="157"/>
    </row>
    <row r="17" spans="1:5">
      <c r="A17" s="46"/>
      <c r="B17" s="157"/>
      <c r="C17" s="74"/>
      <c r="D17" s="157"/>
      <c r="E17" s="157"/>
    </row>
    <row r="18" spans="1:5">
      <c r="A18" s="46"/>
      <c r="B18" s="157"/>
      <c r="C18" s="74"/>
      <c r="D18" s="157"/>
      <c r="E18" s="157"/>
    </row>
    <row r="19" spans="1:5">
      <c r="A19" s="46"/>
      <c r="B19" s="157"/>
      <c r="C19" s="74"/>
      <c r="D19" s="157"/>
      <c r="E19" s="157"/>
    </row>
    <row r="20" spans="1:5">
      <c r="A20" s="46"/>
      <c r="B20" s="157"/>
      <c r="C20" s="74"/>
      <c r="D20" s="157"/>
      <c r="E20" s="157"/>
    </row>
    <row r="21" spans="1:5">
      <c r="A21" s="46"/>
      <c r="B21" s="157"/>
      <c r="C21" s="74"/>
      <c r="D21" s="157"/>
      <c r="E21" s="157"/>
    </row>
    <row r="22" spans="1:5">
      <c r="A22" s="46"/>
      <c r="B22" s="157"/>
      <c r="C22" s="74"/>
      <c r="D22" s="157"/>
      <c r="E22" s="157"/>
    </row>
    <row r="23" spans="1:5">
      <c r="A23" s="46"/>
      <c r="B23" s="157"/>
      <c r="C23" s="158"/>
      <c r="D23" s="159"/>
      <c r="E23" s="157"/>
    </row>
    <row r="24" spans="1:5">
      <c r="A24" s="46"/>
      <c r="B24" s="157"/>
      <c r="C24" s="158"/>
      <c r="D24" s="159"/>
      <c r="E24" s="157"/>
    </row>
    <row r="25" spans="1:5">
      <c r="A25" s="46"/>
      <c r="B25" s="157"/>
      <c r="C25" s="158"/>
      <c r="D25" s="159"/>
      <c r="E25" s="157"/>
    </row>
  </sheetData>
  <mergeCells count="3">
    <mergeCell ref="B3:E3"/>
    <mergeCell ref="B4:C4"/>
    <mergeCell ref="D4:E4"/>
  </mergeCells>
  <pageMargins left="0.7" right="0.7" top="0.75" bottom="0.75" header="0.3" footer="0.3"/>
  <pageSetup orientation="portrait" horizontalDpi="1200" verticalDpi="12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25"/>
  <sheetViews>
    <sheetView workbookViewId="0"/>
  </sheetViews>
  <sheetFormatPr defaultColWidth="9.1796875" defaultRowHeight="12.5"/>
  <cols>
    <col min="1" max="1" width="15.1796875" style="2" customWidth="1"/>
    <col min="2" max="2" width="13.453125" style="2" bestFit="1" customWidth="1"/>
    <col min="3" max="3" width="23" style="2" bestFit="1" customWidth="1"/>
    <col min="4" max="4" width="16.7265625" style="2" bestFit="1" customWidth="1"/>
    <col min="5" max="8" width="9.1796875" style="2"/>
    <col min="9" max="9" width="11.1796875" style="2" customWidth="1"/>
    <col min="10" max="16384" width="9.1796875" style="2"/>
  </cols>
  <sheetData>
    <row r="1" spans="1:4" ht="13">
      <c r="A1" s="1" t="s">
        <v>348</v>
      </c>
    </row>
    <row r="3" spans="1:4" ht="13">
      <c r="A3" s="3" t="s">
        <v>0</v>
      </c>
      <c r="B3" s="88" t="s">
        <v>3</v>
      </c>
      <c r="C3" s="89" t="s">
        <v>4</v>
      </c>
      <c r="D3" s="90" t="s">
        <v>5</v>
      </c>
    </row>
    <row r="4" spans="1:4">
      <c r="A4" s="6">
        <v>1995</v>
      </c>
      <c r="B4" s="64">
        <v>0.41</v>
      </c>
      <c r="C4" s="65">
        <v>0.19</v>
      </c>
      <c r="D4" s="8">
        <f>1-B4-C4</f>
        <v>0.40000000000000008</v>
      </c>
    </row>
    <row r="5" spans="1:4">
      <c r="A5" s="9">
        <v>1997</v>
      </c>
      <c r="B5" s="66">
        <v>0.48</v>
      </c>
      <c r="C5" s="67">
        <v>0.18</v>
      </c>
      <c r="D5" s="10">
        <f>1-B5-C5</f>
        <v>0.34</v>
      </c>
    </row>
    <row r="6" spans="1:4">
      <c r="A6" s="9">
        <v>1999</v>
      </c>
      <c r="B6" s="66">
        <v>0.47</v>
      </c>
      <c r="C6" s="67">
        <v>0.2</v>
      </c>
      <c r="D6" s="10">
        <v>0.33</v>
      </c>
    </row>
    <row r="7" spans="1:4">
      <c r="A7" s="11">
        <v>2000</v>
      </c>
      <c r="B7" s="66">
        <v>0.46397725104593485</v>
      </c>
      <c r="C7" s="67">
        <v>0.20369939951347044</v>
      </c>
      <c r="D7" s="10">
        <v>0.33232334944059472</v>
      </c>
    </row>
    <row r="8" spans="1:4">
      <c r="A8" s="11">
        <v>2001</v>
      </c>
      <c r="B8" s="66">
        <v>0.5922224433268457</v>
      </c>
      <c r="C8" s="67">
        <v>0.10192542864277954</v>
      </c>
      <c r="D8" s="10">
        <v>0.30585212803037476</v>
      </c>
    </row>
    <row r="9" spans="1:4">
      <c r="A9" s="7">
        <v>2003</v>
      </c>
      <c r="B9" s="66">
        <v>0.64131001843430768</v>
      </c>
      <c r="C9" s="67">
        <v>0.16710830016824615</v>
      </c>
      <c r="D9" s="10">
        <v>0.19158168139744616</v>
      </c>
    </row>
    <row r="10" spans="1:4">
      <c r="A10" s="7">
        <v>2005</v>
      </c>
      <c r="B10" s="66">
        <v>0.6303803280802921</v>
      </c>
      <c r="C10" s="67">
        <v>0.1675403238640856</v>
      </c>
      <c r="D10" s="10">
        <v>0.20207934805562233</v>
      </c>
    </row>
    <row r="11" spans="1:4">
      <c r="A11" s="7">
        <v>2007</v>
      </c>
      <c r="B11" s="66">
        <v>0.56613939546836844</v>
      </c>
      <c r="C11" s="67">
        <v>0.20684815491896202</v>
      </c>
      <c r="D11" s="10">
        <v>0.2270124496126695</v>
      </c>
    </row>
    <row r="12" spans="1:4">
      <c r="A12" s="7">
        <v>2008</v>
      </c>
      <c r="B12" s="66">
        <v>0.56625473727464504</v>
      </c>
      <c r="C12" s="67">
        <v>0.17538318234174832</v>
      </c>
      <c r="D12" s="10">
        <v>0.25836208038360664</v>
      </c>
    </row>
    <row r="13" spans="1:4">
      <c r="A13" s="7">
        <v>2009</v>
      </c>
      <c r="B13" s="66">
        <v>0.51863194594954964</v>
      </c>
      <c r="C13" s="67">
        <v>0.16685168806948397</v>
      </c>
      <c r="D13" s="10">
        <v>0.31451636598096644</v>
      </c>
    </row>
    <row r="14" spans="1:4">
      <c r="A14" s="4">
        <v>2010</v>
      </c>
      <c r="B14" s="66">
        <v>0.48547294880804254</v>
      </c>
      <c r="C14" s="67">
        <v>0.21724172536195291</v>
      </c>
      <c r="D14" s="10">
        <v>0.29728532583000455</v>
      </c>
    </row>
    <row r="15" spans="1:4">
      <c r="A15" s="4">
        <v>2011</v>
      </c>
      <c r="B15" s="66">
        <v>0.45452960652951391</v>
      </c>
      <c r="C15" s="67">
        <v>0.22431327751696814</v>
      </c>
      <c r="D15" s="10">
        <v>0.32115711595351798</v>
      </c>
    </row>
    <row r="16" spans="1:4">
      <c r="A16" s="4">
        <v>2012</v>
      </c>
      <c r="B16" s="66">
        <v>0.41389214508333999</v>
      </c>
      <c r="C16" s="67">
        <v>0.24474788460935806</v>
      </c>
      <c r="D16" s="10">
        <v>0.34135997030730197</v>
      </c>
    </row>
    <row r="17" spans="1:4">
      <c r="A17" s="4">
        <v>2013</v>
      </c>
      <c r="B17" s="66">
        <v>0.40688345549105492</v>
      </c>
      <c r="C17" s="67">
        <v>0.22874493263169796</v>
      </c>
      <c r="D17" s="10">
        <v>0.36437161187724709</v>
      </c>
    </row>
    <row r="18" spans="1:4">
      <c r="A18" s="4">
        <v>2014</v>
      </c>
      <c r="B18" s="66">
        <v>0.41584418166635784</v>
      </c>
      <c r="C18" s="67">
        <v>0.22810473664313791</v>
      </c>
      <c r="D18" s="10">
        <v>0.35605108169050426</v>
      </c>
    </row>
    <row r="19" spans="1:4">
      <c r="A19" s="4">
        <v>2015</v>
      </c>
      <c r="B19" s="66">
        <v>0.42790619752483949</v>
      </c>
      <c r="C19" s="67">
        <v>0.25195886285216657</v>
      </c>
      <c r="D19" s="10">
        <v>0.32013493962299394</v>
      </c>
    </row>
    <row r="20" spans="1:4">
      <c r="A20" s="4">
        <v>2016</v>
      </c>
      <c r="B20" s="66">
        <v>0.4011505848808441</v>
      </c>
      <c r="C20" s="67">
        <v>0.25810297563686385</v>
      </c>
      <c r="D20" s="10">
        <v>0.34074643948229211</v>
      </c>
    </row>
    <row r="21" spans="1:4">
      <c r="A21" s="4">
        <v>2017</v>
      </c>
      <c r="B21" s="66">
        <v>0.3802999894934469</v>
      </c>
      <c r="C21" s="67">
        <v>0.249083161445253</v>
      </c>
      <c r="D21" s="10">
        <v>0.3706168490613001</v>
      </c>
    </row>
    <row r="22" spans="1:4">
      <c r="A22" s="4">
        <v>2018</v>
      </c>
      <c r="B22" s="66">
        <v>0.37203661352092288</v>
      </c>
      <c r="C22" s="67">
        <v>0.2402485667360913</v>
      </c>
      <c r="D22" s="10">
        <v>0.38771481974298583</v>
      </c>
    </row>
    <row r="23" spans="1:4">
      <c r="A23" s="4">
        <v>2019</v>
      </c>
      <c r="B23" s="66">
        <v>0.35697903043588658</v>
      </c>
      <c r="C23" s="67">
        <v>0.22912738855797429</v>
      </c>
      <c r="D23" s="10">
        <v>0.41389358100613904</v>
      </c>
    </row>
    <row r="24" spans="1:4">
      <c r="A24" s="4">
        <v>2020</v>
      </c>
      <c r="B24" s="66">
        <v>0.36447285541470598</v>
      </c>
      <c r="C24" s="67">
        <v>0.22552714458529402</v>
      </c>
      <c r="D24" s="10">
        <f>1-B24-C24</f>
        <v>0.41000000000000003</v>
      </c>
    </row>
    <row r="25" spans="1:4">
      <c r="A25" s="5">
        <v>2021</v>
      </c>
      <c r="B25" s="68">
        <v>0.37</v>
      </c>
      <c r="C25" s="69">
        <v>0.19</v>
      </c>
      <c r="D25" s="12">
        <f>1-B25-C25</f>
        <v>0.44</v>
      </c>
    </row>
  </sheetData>
  <pageMargins left="0.7" right="0.7" top="0.75" bottom="0.75" header="0.3" footer="0.3"/>
  <pageSetup orientation="portrait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24"/>
  <sheetViews>
    <sheetView workbookViewId="0"/>
  </sheetViews>
  <sheetFormatPr defaultColWidth="9.1796875" defaultRowHeight="12.5"/>
  <cols>
    <col min="1" max="1" width="13" style="2" customWidth="1"/>
    <col min="2" max="2" width="32.54296875" style="2" bestFit="1" customWidth="1"/>
    <col min="3" max="3" width="31.54296875" style="2" bestFit="1" customWidth="1"/>
    <col min="4" max="4" width="23.1796875" style="2" customWidth="1"/>
    <col min="5" max="16384" width="9.1796875" style="2"/>
  </cols>
  <sheetData>
    <row r="1" spans="1:4" ht="13">
      <c r="A1" s="1" t="s">
        <v>349</v>
      </c>
    </row>
    <row r="3" spans="1:4" ht="13">
      <c r="A3" s="3" t="s">
        <v>0</v>
      </c>
      <c r="B3" s="88" t="s">
        <v>6</v>
      </c>
      <c r="C3" s="89" t="s">
        <v>155</v>
      </c>
      <c r="D3" s="90" t="s">
        <v>2</v>
      </c>
    </row>
    <row r="4" spans="1:4">
      <c r="A4" s="4">
        <v>1995</v>
      </c>
      <c r="B4" s="70">
        <v>0.18</v>
      </c>
      <c r="C4" s="71">
        <v>0.33</v>
      </c>
      <c r="D4" s="72">
        <v>0.49</v>
      </c>
    </row>
    <row r="5" spans="1:4">
      <c r="A5" s="4">
        <v>1997</v>
      </c>
      <c r="B5" s="73">
        <v>0.17</v>
      </c>
      <c r="C5" s="74">
        <v>0.22</v>
      </c>
      <c r="D5" s="48">
        <v>0.61</v>
      </c>
    </row>
    <row r="6" spans="1:4">
      <c r="A6" s="4">
        <v>1999</v>
      </c>
      <c r="B6" s="73">
        <v>0.18</v>
      </c>
      <c r="C6" s="74">
        <v>0.11</v>
      </c>
      <c r="D6" s="48">
        <v>0.71</v>
      </c>
    </row>
    <row r="7" spans="1:4">
      <c r="A7" s="7">
        <v>2001</v>
      </c>
      <c r="B7" s="73">
        <v>0.31</v>
      </c>
      <c r="C7" s="74">
        <v>0.02</v>
      </c>
      <c r="D7" s="48">
        <v>0.67</v>
      </c>
    </row>
    <row r="8" spans="1:4">
      <c r="A8" s="7">
        <v>2003</v>
      </c>
      <c r="B8" s="73">
        <v>0.36</v>
      </c>
      <c r="C8" s="74">
        <v>0.06</v>
      </c>
      <c r="D8" s="48">
        <v>0.57999999999999996</v>
      </c>
    </row>
    <row r="9" spans="1:4">
      <c r="A9" s="7">
        <v>2005</v>
      </c>
      <c r="B9" s="73">
        <v>0.28999999999999998</v>
      </c>
      <c r="C9" s="74">
        <v>0.08</v>
      </c>
      <c r="D9" s="48">
        <v>0.63</v>
      </c>
    </row>
    <row r="10" spans="1:4">
      <c r="A10" s="7">
        <v>2007</v>
      </c>
      <c r="B10" s="73">
        <v>0.18</v>
      </c>
      <c r="C10" s="74">
        <v>0.14000000000000001</v>
      </c>
      <c r="D10" s="48">
        <v>0.68</v>
      </c>
    </row>
    <row r="11" spans="1:4">
      <c r="A11" s="7">
        <v>2008</v>
      </c>
      <c r="B11" s="73">
        <v>0.16</v>
      </c>
      <c r="C11" s="74">
        <v>0.14000000000000001</v>
      </c>
      <c r="D11" s="48">
        <v>0.7</v>
      </c>
    </row>
    <row r="12" spans="1:4">
      <c r="A12" s="7">
        <v>2009</v>
      </c>
      <c r="B12" s="73">
        <v>0.15</v>
      </c>
      <c r="C12" s="74">
        <v>0.13</v>
      </c>
      <c r="D12" s="48">
        <v>0.72</v>
      </c>
    </row>
    <row r="13" spans="1:4">
      <c r="A13" s="4">
        <v>2010</v>
      </c>
      <c r="B13" s="73">
        <v>0.12</v>
      </c>
      <c r="C13" s="74">
        <v>0.13</v>
      </c>
      <c r="D13" s="48">
        <v>0.75</v>
      </c>
    </row>
    <row r="14" spans="1:4">
      <c r="A14" s="4">
        <v>2011</v>
      </c>
      <c r="B14" s="73">
        <v>0.09</v>
      </c>
      <c r="C14" s="74">
        <v>0.14000000000000001</v>
      </c>
      <c r="D14" s="48">
        <v>0.77</v>
      </c>
    </row>
    <row r="15" spans="1:4">
      <c r="A15" s="4">
        <v>2012</v>
      </c>
      <c r="B15" s="73">
        <v>7.0000000000000007E-2</v>
      </c>
      <c r="C15" s="74">
        <v>0.16</v>
      </c>
      <c r="D15" s="48">
        <v>0.77</v>
      </c>
    </row>
    <row r="16" spans="1:4">
      <c r="A16" s="4">
        <v>2013</v>
      </c>
      <c r="B16" s="73">
        <v>0.08</v>
      </c>
      <c r="C16" s="74">
        <v>0.16</v>
      </c>
      <c r="D16" s="48">
        <v>0.76</v>
      </c>
    </row>
    <row r="17" spans="1:4">
      <c r="A17" s="4">
        <v>2014</v>
      </c>
      <c r="B17" s="73">
        <v>0.09</v>
      </c>
      <c r="C17" s="74">
        <v>0.19</v>
      </c>
      <c r="D17" s="48">
        <v>0.72</v>
      </c>
    </row>
    <row r="18" spans="1:4">
      <c r="A18" s="4">
        <v>2015</v>
      </c>
      <c r="B18" s="73">
        <v>0.09</v>
      </c>
      <c r="C18" s="74">
        <v>0.21</v>
      </c>
      <c r="D18" s="48">
        <v>0.7</v>
      </c>
    </row>
    <row r="19" spans="1:4">
      <c r="A19" s="4">
        <v>2016</v>
      </c>
      <c r="B19" s="73">
        <v>0.09</v>
      </c>
      <c r="C19" s="74">
        <v>0.21</v>
      </c>
      <c r="D19" s="48">
        <v>0.7</v>
      </c>
    </row>
    <row r="20" spans="1:4">
      <c r="A20" s="4">
        <v>2017</v>
      </c>
      <c r="B20" s="73">
        <v>0.08</v>
      </c>
      <c r="C20" s="74">
        <v>0.18</v>
      </c>
      <c r="D20" s="48">
        <v>0.74</v>
      </c>
    </row>
    <row r="21" spans="1:4">
      <c r="A21" s="4">
        <v>2018</v>
      </c>
      <c r="B21" s="73">
        <v>0.08</v>
      </c>
      <c r="C21" s="74">
        <v>0.22</v>
      </c>
      <c r="D21" s="48">
        <v>0.7</v>
      </c>
    </row>
    <row r="22" spans="1:4">
      <c r="A22" s="4">
        <v>2019</v>
      </c>
      <c r="B22" s="73">
        <v>0.08</v>
      </c>
      <c r="C22" s="74">
        <v>0.17</v>
      </c>
      <c r="D22" s="48">
        <v>0.75</v>
      </c>
    </row>
    <row r="23" spans="1:4">
      <c r="A23" s="4">
        <v>2020</v>
      </c>
      <c r="B23" s="73">
        <v>7.6999999999999999E-2</v>
      </c>
      <c r="C23" s="74">
        <v>0.19500000000000001</v>
      </c>
      <c r="D23" s="48">
        <v>0.72799999999999998</v>
      </c>
    </row>
    <row r="24" spans="1:4">
      <c r="A24" s="5">
        <v>2021</v>
      </c>
      <c r="B24" s="75">
        <f>1-C24-D24</f>
        <v>8.9999999999999969E-2</v>
      </c>
      <c r="C24" s="76">
        <f>0.91-0.726</f>
        <v>0.18400000000000005</v>
      </c>
      <c r="D24" s="50">
        <v>0.72599999999999998</v>
      </c>
    </row>
  </sheetData>
  <pageMargins left="0.7" right="0.7" top="0.75" bottom="0.75" header="0.3" footer="0.3"/>
  <pageSetup orientation="portrait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4A29F-AAF7-4BFE-AD42-ECE492D01013}">
  <dimension ref="A1:AF25"/>
  <sheetViews>
    <sheetView workbookViewId="0"/>
  </sheetViews>
  <sheetFormatPr defaultRowHeight="12.5"/>
  <cols>
    <col min="1" max="1" width="13.453125" style="2" customWidth="1"/>
    <col min="2" max="2" width="6.7265625" style="2" bestFit="1" customWidth="1"/>
    <col min="3" max="3" width="24.7265625" style="2" bestFit="1" customWidth="1"/>
    <col min="4" max="4" width="15" style="2" bestFit="1" customWidth="1"/>
    <col min="5" max="5" width="14.54296875" style="2" bestFit="1" customWidth="1"/>
    <col min="6" max="257" width="8.7265625" style="2"/>
    <col min="258" max="258" width="6.7265625" style="2" bestFit="1" customWidth="1"/>
    <col min="259" max="259" width="24.7265625" style="2" bestFit="1" customWidth="1"/>
    <col min="260" max="260" width="15" style="2" bestFit="1" customWidth="1"/>
    <col min="261" max="513" width="8.7265625" style="2"/>
    <col min="514" max="514" width="6.7265625" style="2" bestFit="1" customWidth="1"/>
    <col min="515" max="515" width="24.7265625" style="2" bestFit="1" customWidth="1"/>
    <col min="516" max="516" width="15" style="2" bestFit="1" customWidth="1"/>
    <col min="517" max="769" width="8.7265625" style="2"/>
    <col min="770" max="770" width="6.7265625" style="2" bestFit="1" customWidth="1"/>
    <col min="771" max="771" width="24.7265625" style="2" bestFit="1" customWidth="1"/>
    <col min="772" max="772" width="15" style="2" bestFit="1" customWidth="1"/>
    <col min="773" max="1025" width="8.7265625" style="2"/>
    <col min="1026" max="1026" width="6.7265625" style="2" bestFit="1" customWidth="1"/>
    <col min="1027" max="1027" width="24.7265625" style="2" bestFit="1" customWidth="1"/>
    <col min="1028" max="1028" width="15" style="2" bestFit="1" customWidth="1"/>
    <col min="1029" max="1281" width="8.7265625" style="2"/>
    <col min="1282" max="1282" width="6.7265625" style="2" bestFit="1" customWidth="1"/>
    <col min="1283" max="1283" width="24.7265625" style="2" bestFit="1" customWidth="1"/>
    <col min="1284" max="1284" width="15" style="2" bestFit="1" customWidth="1"/>
    <col min="1285" max="1537" width="8.7265625" style="2"/>
    <col min="1538" max="1538" width="6.7265625" style="2" bestFit="1" customWidth="1"/>
    <col min="1539" max="1539" width="24.7265625" style="2" bestFit="1" customWidth="1"/>
    <col min="1540" max="1540" width="15" style="2" bestFit="1" customWidth="1"/>
    <col min="1541" max="1793" width="8.7265625" style="2"/>
    <col min="1794" max="1794" width="6.7265625" style="2" bestFit="1" customWidth="1"/>
    <col min="1795" max="1795" width="24.7265625" style="2" bestFit="1" customWidth="1"/>
    <col min="1796" max="1796" width="15" style="2" bestFit="1" customWidth="1"/>
    <col min="1797" max="2049" width="8.7265625" style="2"/>
    <col min="2050" max="2050" width="6.7265625" style="2" bestFit="1" customWidth="1"/>
    <col min="2051" max="2051" width="24.7265625" style="2" bestFit="1" customWidth="1"/>
    <col min="2052" max="2052" width="15" style="2" bestFit="1" customWidth="1"/>
    <col min="2053" max="2305" width="8.7265625" style="2"/>
    <col min="2306" max="2306" width="6.7265625" style="2" bestFit="1" customWidth="1"/>
    <col min="2307" max="2307" width="24.7265625" style="2" bestFit="1" customWidth="1"/>
    <col min="2308" max="2308" width="15" style="2" bestFit="1" customWidth="1"/>
    <col min="2309" max="2561" width="8.7265625" style="2"/>
    <col min="2562" max="2562" width="6.7265625" style="2" bestFit="1" customWidth="1"/>
    <col min="2563" max="2563" width="24.7265625" style="2" bestFit="1" customWidth="1"/>
    <col min="2564" max="2564" width="15" style="2" bestFit="1" customWidth="1"/>
    <col min="2565" max="2817" width="8.7265625" style="2"/>
    <col min="2818" max="2818" width="6.7265625" style="2" bestFit="1" customWidth="1"/>
    <col min="2819" max="2819" width="24.7265625" style="2" bestFit="1" customWidth="1"/>
    <col min="2820" max="2820" width="15" style="2" bestFit="1" customWidth="1"/>
    <col min="2821" max="3073" width="8.7265625" style="2"/>
    <col min="3074" max="3074" width="6.7265625" style="2" bestFit="1" customWidth="1"/>
    <col min="3075" max="3075" width="24.7265625" style="2" bestFit="1" customWidth="1"/>
    <col min="3076" max="3076" width="15" style="2" bestFit="1" customWidth="1"/>
    <col min="3077" max="3329" width="8.7265625" style="2"/>
    <col min="3330" max="3330" width="6.7265625" style="2" bestFit="1" customWidth="1"/>
    <col min="3331" max="3331" width="24.7265625" style="2" bestFit="1" customWidth="1"/>
    <col min="3332" max="3332" width="15" style="2" bestFit="1" customWidth="1"/>
    <col min="3333" max="3585" width="8.7265625" style="2"/>
    <col min="3586" max="3586" width="6.7265625" style="2" bestFit="1" customWidth="1"/>
    <col min="3587" max="3587" width="24.7265625" style="2" bestFit="1" customWidth="1"/>
    <col min="3588" max="3588" width="15" style="2" bestFit="1" customWidth="1"/>
    <col min="3589" max="3841" width="8.7265625" style="2"/>
    <col min="3842" max="3842" width="6.7265625" style="2" bestFit="1" customWidth="1"/>
    <col min="3843" max="3843" width="24.7265625" style="2" bestFit="1" customWidth="1"/>
    <col min="3844" max="3844" width="15" style="2" bestFit="1" customWidth="1"/>
    <col min="3845" max="4097" width="8.7265625" style="2"/>
    <col min="4098" max="4098" width="6.7265625" style="2" bestFit="1" customWidth="1"/>
    <col min="4099" max="4099" width="24.7265625" style="2" bestFit="1" customWidth="1"/>
    <col min="4100" max="4100" width="15" style="2" bestFit="1" customWidth="1"/>
    <col min="4101" max="4353" width="8.7265625" style="2"/>
    <col min="4354" max="4354" width="6.7265625" style="2" bestFit="1" customWidth="1"/>
    <col min="4355" max="4355" width="24.7265625" style="2" bestFit="1" customWidth="1"/>
    <col min="4356" max="4356" width="15" style="2" bestFit="1" customWidth="1"/>
    <col min="4357" max="4609" width="8.7265625" style="2"/>
    <col min="4610" max="4610" width="6.7265625" style="2" bestFit="1" customWidth="1"/>
    <col min="4611" max="4611" width="24.7265625" style="2" bestFit="1" customWidth="1"/>
    <col min="4612" max="4612" width="15" style="2" bestFit="1" customWidth="1"/>
    <col min="4613" max="4865" width="8.7265625" style="2"/>
    <col min="4866" max="4866" width="6.7265625" style="2" bestFit="1" customWidth="1"/>
    <col min="4867" max="4867" width="24.7265625" style="2" bestFit="1" customWidth="1"/>
    <col min="4868" max="4868" width="15" style="2" bestFit="1" customWidth="1"/>
    <col min="4869" max="5121" width="8.7265625" style="2"/>
    <col min="5122" max="5122" width="6.7265625" style="2" bestFit="1" customWidth="1"/>
    <col min="5123" max="5123" width="24.7265625" style="2" bestFit="1" customWidth="1"/>
    <col min="5124" max="5124" width="15" style="2" bestFit="1" customWidth="1"/>
    <col min="5125" max="5377" width="8.7265625" style="2"/>
    <col min="5378" max="5378" width="6.7265625" style="2" bestFit="1" customWidth="1"/>
    <col min="5379" max="5379" width="24.7265625" style="2" bestFit="1" customWidth="1"/>
    <col min="5380" max="5380" width="15" style="2" bestFit="1" customWidth="1"/>
    <col min="5381" max="5633" width="8.7265625" style="2"/>
    <col min="5634" max="5634" width="6.7265625" style="2" bestFit="1" customWidth="1"/>
    <col min="5635" max="5635" width="24.7265625" style="2" bestFit="1" customWidth="1"/>
    <col min="5636" max="5636" width="15" style="2" bestFit="1" customWidth="1"/>
    <col min="5637" max="5889" width="8.7265625" style="2"/>
    <col min="5890" max="5890" width="6.7265625" style="2" bestFit="1" customWidth="1"/>
    <col min="5891" max="5891" width="24.7265625" style="2" bestFit="1" customWidth="1"/>
    <col min="5892" max="5892" width="15" style="2" bestFit="1" customWidth="1"/>
    <col min="5893" max="6145" width="8.7265625" style="2"/>
    <col min="6146" max="6146" width="6.7265625" style="2" bestFit="1" customWidth="1"/>
    <col min="6147" max="6147" width="24.7265625" style="2" bestFit="1" customWidth="1"/>
    <col min="6148" max="6148" width="15" style="2" bestFit="1" customWidth="1"/>
    <col min="6149" max="6401" width="8.7265625" style="2"/>
    <col min="6402" max="6402" width="6.7265625" style="2" bestFit="1" customWidth="1"/>
    <col min="6403" max="6403" width="24.7265625" style="2" bestFit="1" customWidth="1"/>
    <col min="6404" max="6404" width="15" style="2" bestFit="1" customWidth="1"/>
    <col min="6405" max="6657" width="8.7265625" style="2"/>
    <col min="6658" max="6658" width="6.7265625" style="2" bestFit="1" customWidth="1"/>
    <col min="6659" max="6659" width="24.7265625" style="2" bestFit="1" customWidth="1"/>
    <col min="6660" max="6660" width="15" style="2" bestFit="1" customWidth="1"/>
    <col min="6661" max="6913" width="8.7265625" style="2"/>
    <col min="6914" max="6914" width="6.7265625" style="2" bestFit="1" customWidth="1"/>
    <col min="6915" max="6915" width="24.7265625" style="2" bestFit="1" customWidth="1"/>
    <col min="6916" max="6916" width="15" style="2" bestFit="1" customWidth="1"/>
    <col min="6917" max="7169" width="8.7265625" style="2"/>
    <col min="7170" max="7170" width="6.7265625" style="2" bestFit="1" customWidth="1"/>
    <col min="7171" max="7171" width="24.7265625" style="2" bestFit="1" customWidth="1"/>
    <col min="7172" max="7172" width="15" style="2" bestFit="1" customWidth="1"/>
    <col min="7173" max="7425" width="8.7265625" style="2"/>
    <col min="7426" max="7426" width="6.7265625" style="2" bestFit="1" customWidth="1"/>
    <col min="7427" max="7427" width="24.7265625" style="2" bestFit="1" customWidth="1"/>
    <col min="7428" max="7428" width="15" style="2" bestFit="1" customWidth="1"/>
    <col min="7429" max="7681" width="8.7265625" style="2"/>
    <col min="7682" max="7682" width="6.7265625" style="2" bestFit="1" customWidth="1"/>
    <col min="7683" max="7683" width="24.7265625" style="2" bestFit="1" customWidth="1"/>
    <col min="7684" max="7684" width="15" style="2" bestFit="1" customWidth="1"/>
    <col min="7685" max="7937" width="8.7265625" style="2"/>
    <col min="7938" max="7938" width="6.7265625" style="2" bestFit="1" customWidth="1"/>
    <col min="7939" max="7939" width="24.7265625" style="2" bestFit="1" customWidth="1"/>
    <col min="7940" max="7940" width="15" style="2" bestFit="1" customWidth="1"/>
    <col min="7941" max="8193" width="8.7265625" style="2"/>
    <col min="8194" max="8194" width="6.7265625" style="2" bestFit="1" customWidth="1"/>
    <col min="8195" max="8195" width="24.7265625" style="2" bestFit="1" customWidth="1"/>
    <col min="8196" max="8196" width="15" style="2" bestFit="1" customWidth="1"/>
    <col min="8197" max="8449" width="8.7265625" style="2"/>
    <col min="8450" max="8450" width="6.7265625" style="2" bestFit="1" customWidth="1"/>
    <col min="8451" max="8451" width="24.7265625" style="2" bestFit="1" customWidth="1"/>
    <col min="8452" max="8452" width="15" style="2" bestFit="1" customWidth="1"/>
    <col min="8453" max="8705" width="8.7265625" style="2"/>
    <col min="8706" max="8706" width="6.7265625" style="2" bestFit="1" customWidth="1"/>
    <col min="8707" max="8707" width="24.7265625" style="2" bestFit="1" customWidth="1"/>
    <col min="8708" max="8708" width="15" style="2" bestFit="1" customWidth="1"/>
    <col min="8709" max="8961" width="8.7265625" style="2"/>
    <col min="8962" max="8962" width="6.7265625" style="2" bestFit="1" customWidth="1"/>
    <col min="8963" max="8963" width="24.7265625" style="2" bestFit="1" customWidth="1"/>
    <col min="8964" max="8964" width="15" style="2" bestFit="1" customWidth="1"/>
    <col min="8965" max="9217" width="8.7265625" style="2"/>
    <col min="9218" max="9218" width="6.7265625" style="2" bestFit="1" customWidth="1"/>
    <col min="9219" max="9219" width="24.7265625" style="2" bestFit="1" customWidth="1"/>
    <col min="9220" max="9220" width="15" style="2" bestFit="1" customWidth="1"/>
    <col min="9221" max="9473" width="8.7265625" style="2"/>
    <col min="9474" max="9474" width="6.7265625" style="2" bestFit="1" customWidth="1"/>
    <col min="9475" max="9475" width="24.7265625" style="2" bestFit="1" customWidth="1"/>
    <col min="9476" max="9476" width="15" style="2" bestFit="1" customWidth="1"/>
    <col min="9477" max="9729" width="8.7265625" style="2"/>
    <col min="9730" max="9730" width="6.7265625" style="2" bestFit="1" customWidth="1"/>
    <col min="9731" max="9731" width="24.7265625" style="2" bestFit="1" customWidth="1"/>
    <col min="9732" max="9732" width="15" style="2" bestFit="1" customWidth="1"/>
    <col min="9733" max="9985" width="8.7265625" style="2"/>
    <col min="9986" max="9986" width="6.7265625" style="2" bestFit="1" customWidth="1"/>
    <col min="9987" max="9987" width="24.7265625" style="2" bestFit="1" customWidth="1"/>
    <col min="9988" max="9988" width="15" style="2" bestFit="1" customWidth="1"/>
    <col min="9989" max="10241" width="8.7265625" style="2"/>
    <col min="10242" max="10242" width="6.7265625" style="2" bestFit="1" customWidth="1"/>
    <col min="10243" max="10243" width="24.7265625" style="2" bestFit="1" customWidth="1"/>
    <col min="10244" max="10244" width="15" style="2" bestFit="1" customWidth="1"/>
    <col min="10245" max="10497" width="8.7265625" style="2"/>
    <col min="10498" max="10498" width="6.7265625" style="2" bestFit="1" customWidth="1"/>
    <col min="10499" max="10499" width="24.7265625" style="2" bestFit="1" customWidth="1"/>
    <col min="10500" max="10500" width="15" style="2" bestFit="1" customWidth="1"/>
    <col min="10501" max="10753" width="8.7265625" style="2"/>
    <col min="10754" max="10754" width="6.7265625" style="2" bestFit="1" customWidth="1"/>
    <col min="10755" max="10755" width="24.7265625" style="2" bestFit="1" customWidth="1"/>
    <col min="10756" max="10756" width="15" style="2" bestFit="1" customWidth="1"/>
    <col min="10757" max="11009" width="8.7265625" style="2"/>
    <col min="11010" max="11010" width="6.7265625" style="2" bestFit="1" customWidth="1"/>
    <col min="11011" max="11011" width="24.7265625" style="2" bestFit="1" customWidth="1"/>
    <col min="11012" max="11012" width="15" style="2" bestFit="1" customWidth="1"/>
    <col min="11013" max="11265" width="8.7265625" style="2"/>
    <col min="11266" max="11266" width="6.7265625" style="2" bestFit="1" customWidth="1"/>
    <col min="11267" max="11267" width="24.7265625" style="2" bestFit="1" customWidth="1"/>
    <col min="11268" max="11268" width="15" style="2" bestFit="1" customWidth="1"/>
    <col min="11269" max="11521" width="8.7265625" style="2"/>
    <col min="11522" max="11522" width="6.7265625" style="2" bestFit="1" customWidth="1"/>
    <col min="11523" max="11523" width="24.7265625" style="2" bestFit="1" customWidth="1"/>
    <col min="11524" max="11524" width="15" style="2" bestFit="1" customWidth="1"/>
    <col min="11525" max="11777" width="8.7265625" style="2"/>
    <col min="11778" max="11778" width="6.7265625" style="2" bestFit="1" customWidth="1"/>
    <col min="11779" max="11779" width="24.7265625" style="2" bestFit="1" customWidth="1"/>
    <col min="11780" max="11780" width="15" style="2" bestFit="1" customWidth="1"/>
    <col min="11781" max="12033" width="8.7265625" style="2"/>
    <col min="12034" max="12034" width="6.7265625" style="2" bestFit="1" customWidth="1"/>
    <col min="12035" max="12035" width="24.7265625" style="2" bestFit="1" customWidth="1"/>
    <col min="12036" max="12036" width="15" style="2" bestFit="1" customWidth="1"/>
    <col min="12037" max="12289" width="8.7265625" style="2"/>
    <col min="12290" max="12290" width="6.7265625" style="2" bestFit="1" customWidth="1"/>
    <col min="12291" max="12291" width="24.7265625" style="2" bestFit="1" customWidth="1"/>
    <col min="12292" max="12292" width="15" style="2" bestFit="1" customWidth="1"/>
    <col min="12293" max="12545" width="8.7265625" style="2"/>
    <col min="12546" max="12546" width="6.7265625" style="2" bestFit="1" customWidth="1"/>
    <col min="12547" max="12547" width="24.7265625" style="2" bestFit="1" customWidth="1"/>
    <col min="12548" max="12548" width="15" style="2" bestFit="1" customWidth="1"/>
    <col min="12549" max="12801" width="8.7265625" style="2"/>
    <col min="12802" max="12802" width="6.7265625" style="2" bestFit="1" customWidth="1"/>
    <col min="12803" max="12803" width="24.7265625" style="2" bestFit="1" customWidth="1"/>
    <col min="12804" max="12804" width="15" style="2" bestFit="1" customWidth="1"/>
    <col min="12805" max="13057" width="8.7265625" style="2"/>
    <col min="13058" max="13058" width="6.7265625" style="2" bestFit="1" customWidth="1"/>
    <col min="13059" max="13059" width="24.7265625" style="2" bestFit="1" customWidth="1"/>
    <col min="13060" max="13060" width="15" style="2" bestFit="1" customWidth="1"/>
    <col min="13061" max="13313" width="8.7265625" style="2"/>
    <col min="13314" max="13314" width="6.7265625" style="2" bestFit="1" customWidth="1"/>
    <col min="13315" max="13315" width="24.7265625" style="2" bestFit="1" customWidth="1"/>
    <col min="13316" max="13316" width="15" style="2" bestFit="1" customWidth="1"/>
    <col min="13317" max="13569" width="8.7265625" style="2"/>
    <col min="13570" max="13570" width="6.7265625" style="2" bestFit="1" customWidth="1"/>
    <col min="13571" max="13571" width="24.7265625" style="2" bestFit="1" customWidth="1"/>
    <col min="13572" max="13572" width="15" style="2" bestFit="1" customWidth="1"/>
    <col min="13573" max="13825" width="8.7265625" style="2"/>
    <col min="13826" max="13826" width="6.7265625" style="2" bestFit="1" customWidth="1"/>
    <col min="13827" max="13827" width="24.7265625" style="2" bestFit="1" customWidth="1"/>
    <col min="13828" max="13828" width="15" style="2" bestFit="1" customWidth="1"/>
    <col min="13829" max="14081" width="8.7265625" style="2"/>
    <col min="14082" max="14082" width="6.7265625" style="2" bestFit="1" customWidth="1"/>
    <col min="14083" max="14083" width="24.7265625" style="2" bestFit="1" customWidth="1"/>
    <col min="14084" max="14084" width="15" style="2" bestFit="1" customWidth="1"/>
    <col min="14085" max="14337" width="8.7265625" style="2"/>
    <col min="14338" max="14338" width="6.7265625" style="2" bestFit="1" customWidth="1"/>
    <col min="14339" max="14339" width="24.7265625" style="2" bestFit="1" customWidth="1"/>
    <col min="14340" max="14340" width="15" style="2" bestFit="1" customWidth="1"/>
    <col min="14341" max="14593" width="8.7265625" style="2"/>
    <col min="14594" max="14594" width="6.7265625" style="2" bestFit="1" customWidth="1"/>
    <col min="14595" max="14595" width="24.7265625" style="2" bestFit="1" customWidth="1"/>
    <col min="14596" max="14596" width="15" style="2" bestFit="1" customWidth="1"/>
    <col min="14597" max="14849" width="8.7265625" style="2"/>
    <col min="14850" max="14850" width="6.7265625" style="2" bestFit="1" customWidth="1"/>
    <col min="14851" max="14851" width="24.7265625" style="2" bestFit="1" customWidth="1"/>
    <col min="14852" max="14852" width="15" style="2" bestFit="1" customWidth="1"/>
    <col min="14853" max="15105" width="8.7265625" style="2"/>
    <col min="15106" max="15106" width="6.7265625" style="2" bestFit="1" customWidth="1"/>
    <col min="15107" max="15107" width="24.7265625" style="2" bestFit="1" customWidth="1"/>
    <col min="15108" max="15108" width="15" style="2" bestFit="1" customWidth="1"/>
    <col min="15109" max="15361" width="8.7265625" style="2"/>
    <col min="15362" max="15362" width="6.7265625" style="2" bestFit="1" customWidth="1"/>
    <col min="15363" max="15363" width="24.7265625" style="2" bestFit="1" customWidth="1"/>
    <col min="15364" max="15364" width="15" style="2" bestFit="1" customWidth="1"/>
    <col min="15365" max="15617" width="8.7265625" style="2"/>
    <col min="15618" max="15618" width="6.7265625" style="2" bestFit="1" customWidth="1"/>
    <col min="15619" max="15619" width="24.7265625" style="2" bestFit="1" customWidth="1"/>
    <col min="15620" max="15620" width="15" style="2" bestFit="1" customWidth="1"/>
    <col min="15621" max="15873" width="8.7265625" style="2"/>
    <col min="15874" max="15874" width="6.7265625" style="2" bestFit="1" customWidth="1"/>
    <col min="15875" max="15875" width="24.7265625" style="2" bestFit="1" customWidth="1"/>
    <col min="15876" max="15876" width="15" style="2" bestFit="1" customWidth="1"/>
    <col min="15877" max="16129" width="8.7265625" style="2"/>
    <col min="16130" max="16130" width="6.7265625" style="2" bestFit="1" customWidth="1"/>
    <col min="16131" max="16131" width="24.7265625" style="2" bestFit="1" customWidth="1"/>
    <col min="16132" max="16132" width="15" style="2" bestFit="1" customWidth="1"/>
    <col min="16133" max="16384" width="8.7265625" style="2"/>
  </cols>
  <sheetData>
    <row r="1" spans="1:32" ht="13">
      <c r="A1" s="1" t="s">
        <v>350</v>
      </c>
    </row>
    <row r="2" spans="1:32" ht="13">
      <c r="K2" s="111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</row>
    <row r="3" spans="1:32" ht="13">
      <c r="A3" s="3" t="s">
        <v>1</v>
      </c>
      <c r="B3" s="3" t="s">
        <v>196</v>
      </c>
      <c r="C3" s="3" t="s">
        <v>179</v>
      </c>
      <c r="D3" s="3" t="s">
        <v>197</v>
      </c>
      <c r="E3" s="139" t="s">
        <v>210</v>
      </c>
      <c r="J3" s="111"/>
      <c r="K3" s="111"/>
      <c r="L3" s="111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</row>
    <row r="4" spans="1:32" ht="13">
      <c r="A4" s="4">
        <v>2000</v>
      </c>
      <c r="B4" s="42">
        <v>125</v>
      </c>
      <c r="C4" s="42">
        <v>23</v>
      </c>
      <c r="D4" s="42">
        <v>20</v>
      </c>
      <c r="E4" s="42">
        <v>168</v>
      </c>
      <c r="J4" s="111"/>
      <c r="K4" s="111"/>
      <c r="L4" s="111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</row>
    <row r="5" spans="1:32" ht="13">
      <c r="A5" s="4">
        <v>2001</v>
      </c>
      <c r="B5" s="42">
        <v>109.00000000000001</v>
      </c>
      <c r="C5" s="42">
        <v>20</v>
      </c>
      <c r="D5" s="42">
        <v>18</v>
      </c>
      <c r="E5" s="42">
        <v>147</v>
      </c>
      <c r="J5" s="111"/>
      <c r="K5" s="186"/>
      <c r="L5" s="186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</row>
    <row r="6" spans="1:32">
      <c r="A6" s="4">
        <v>2002</v>
      </c>
      <c r="B6" s="42">
        <v>83</v>
      </c>
      <c r="C6" s="42">
        <v>18</v>
      </c>
      <c r="D6" s="42">
        <v>16</v>
      </c>
      <c r="E6" s="42">
        <v>117</v>
      </c>
    </row>
    <row r="7" spans="1:32">
      <c r="A7" s="4">
        <v>2003</v>
      </c>
      <c r="B7" s="42">
        <v>54</v>
      </c>
      <c r="C7" s="42">
        <v>13</v>
      </c>
      <c r="D7" s="42">
        <v>15</v>
      </c>
      <c r="E7" s="42">
        <v>82</v>
      </c>
    </row>
    <row r="8" spans="1:32">
      <c r="A8" s="4">
        <v>2004</v>
      </c>
      <c r="B8" s="42">
        <v>35</v>
      </c>
      <c r="C8" s="42">
        <v>10</v>
      </c>
      <c r="D8" s="42">
        <v>14.000000000000002</v>
      </c>
      <c r="E8" s="42">
        <v>59</v>
      </c>
    </row>
    <row r="9" spans="1:32">
      <c r="A9" s="4">
        <v>2005</v>
      </c>
      <c r="B9" s="42">
        <v>32</v>
      </c>
      <c r="C9" s="42">
        <v>9</v>
      </c>
      <c r="D9" s="42">
        <v>14.000000000000002</v>
      </c>
      <c r="E9" s="42">
        <v>55</v>
      </c>
    </row>
    <row r="10" spans="1:32">
      <c r="A10" s="4">
        <v>2006</v>
      </c>
      <c r="B10" s="42">
        <v>42</v>
      </c>
      <c r="C10" s="42">
        <v>10</v>
      </c>
      <c r="D10" s="42">
        <v>16</v>
      </c>
      <c r="E10" s="42">
        <v>68</v>
      </c>
    </row>
    <row r="11" spans="1:32">
      <c r="A11" s="4">
        <v>2007</v>
      </c>
      <c r="B11" s="42">
        <v>57.999999999999993</v>
      </c>
      <c r="C11" s="42">
        <v>13</v>
      </c>
      <c r="D11" s="42">
        <v>18</v>
      </c>
      <c r="E11" s="42">
        <v>89</v>
      </c>
    </row>
    <row r="12" spans="1:32">
      <c r="A12" s="4">
        <v>2008</v>
      </c>
      <c r="B12" s="42">
        <v>73</v>
      </c>
      <c r="C12" s="42">
        <v>16</v>
      </c>
      <c r="D12" s="42">
        <v>20</v>
      </c>
      <c r="E12" s="42">
        <v>109</v>
      </c>
    </row>
    <row r="13" spans="1:32">
      <c r="A13" s="4">
        <v>2009</v>
      </c>
      <c r="B13" s="42">
        <v>86</v>
      </c>
      <c r="C13" s="42">
        <v>20</v>
      </c>
      <c r="D13" s="42">
        <v>22</v>
      </c>
      <c r="E13" s="42">
        <v>128</v>
      </c>
    </row>
    <row r="14" spans="1:32">
      <c r="A14" s="4">
        <v>2010</v>
      </c>
      <c r="B14" s="42">
        <v>84</v>
      </c>
      <c r="C14" s="42">
        <v>18</v>
      </c>
      <c r="D14" s="42">
        <v>23</v>
      </c>
      <c r="E14" s="42">
        <v>125</v>
      </c>
    </row>
    <row r="15" spans="1:32">
      <c r="A15" s="4">
        <v>2011</v>
      </c>
      <c r="B15" s="42">
        <v>74</v>
      </c>
      <c r="C15" s="42">
        <v>21</v>
      </c>
      <c r="D15" s="42">
        <v>23</v>
      </c>
      <c r="E15" s="42">
        <v>118</v>
      </c>
    </row>
    <row r="16" spans="1:32">
      <c r="A16" s="4">
        <v>2012</v>
      </c>
      <c r="B16" s="42">
        <v>65</v>
      </c>
      <c r="C16" s="42">
        <v>19</v>
      </c>
      <c r="D16" s="42">
        <v>20</v>
      </c>
      <c r="E16" s="42">
        <v>104</v>
      </c>
    </row>
    <row r="17" spans="1:5">
      <c r="A17" s="4">
        <v>2013</v>
      </c>
      <c r="B17" s="42">
        <v>54</v>
      </c>
      <c r="C17" s="42">
        <v>17</v>
      </c>
      <c r="D17" s="42">
        <v>18</v>
      </c>
      <c r="E17" s="42">
        <v>89</v>
      </c>
    </row>
    <row r="18" spans="1:5">
      <c r="A18" s="4">
        <v>2014</v>
      </c>
      <c r="B18" s="42">
        <v>50</v>
      </c>
      <c r="C18" s="42">
        <v>15</v>
      </c>
      <c r="D18" s="42">
        <v>18</v>
      </c>
      <c r="E18" s="42">
        <v>83</v>
      </c>
    </row>
    <row r="19" spans="1:5">
      <c r="A19" s="4">
        <v>2015</v>
      </c>
      <c r="B19" s="42">
        <v>48</v>
      </c>
      <c r="C19" s="42">
        <v>15</v>
      </c>
      <c r="D19" s="42">
        <v>18</v>
      </c>
      <c r="E19" s="42">
        <v>81</v>
      </c>
    </row>
    <row r="20" spans="1:5">
      <c r="A20" s="4">
        <v>2016</v>
      </c>
      <c r="B20" s="42">
        <v>45</v>
      </c>
      <c r="C20" s="42">
        <v>16</v>
      </c>
      <c r="D20" s="42">
        <v>18</v>
      </c>
      <c r="E20" s="42">
        <v>79</v>
      </c>
    </row>
    <row r="21" spans="1:5">
      <c r="A21" s="4">
        <v>2017</v>
      </c>
      <c r="B21" s="42">
        <v>46</v>
      </c>
      <c r="C21" s="42">
        <v>17</v>
      </c>
      <c r="D21" s="42">
        <v>19</v>
      </c>
      <c r="E21" s="42">
        <v>82</v>
      </c>
    </row>
    <row r="22" spans="1:5">
      <c r="A22" s="4">
        <v>2018</v>
      </c>
      <c r="B22" s="42">
        <v>50</v>
      </c>
      <c r="C22" s="42">
        <v>17</v>
      </c>
      <c r="D22" s="42">
        <v>19</v>
      </c>
      <c r="E22" s="42">
        <v>86</v>
      </c>
    </row>
    <row r="23" spans="1:5">
      <c r="A23" s="4">
        <v>2019</v>
      </c>
      <c r="B23" s="42">
        <v>56.999999999999993</v>
      </c>
      <c r="C23" s="42">
        <v>18</v>
      </c>
      <c r="D23" s="42">
        <v>21</v>
      </c>
      <c r="E23" s="42">
        <v>96</v>
      </c>
    </row>
    <row r="24" spans="1:5">
      <c r="A24" s="4">
        <v>2020</v>
      </c>
      <c r="B24" s="42">
        <v>63</v>
      </c>
      <c r="C24" s="42">
        <v>20</v>
      </c>
      <c r="D24" s="42">
        <v>22</v>
      </c>
      <c r="E24" s="42">
        <v>105</v>
      </c>
    </row>
    <row r="25" spans="1:5">
      <c r="A25" s="5">
        <v>2021</v>
      </c>
      <c r="B25" s="44">
        <v>68</v>
      </c>
      <c r="C25" s="44">
        <v>21</v>
      </c>
      <c r="D25" s="44">
        <v>23</v>
      </c>
      <c r="E25" s="44">
        <v>112</v>
      </c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79388-66DE-42DA-9FA2-C5F7C94023EA}">
  <dimension ref="A1:C22"/>
  <sheetViews>
    <sheetView workbookViewId="0"/>
  </sheetViews>
  <sheetFormatPr defaultRowHeight="12.5"/>
  <cols>
    <col min="1" max="1" width="13.54296875" style="2" customWidth="1"/>
    <col min="2" max="2" width="26.26953125" style="2" bestFit="1" customWidth="1"/>
    <col min="3" max="3" width="28.81640625" style="2" bestFit="1" customWidth="1"/>
    <col min="4" max="257" width="8.7265625" style="2"/>
    <col min="258" max="258" width="26.26953125" style="2" bestFit="1" customWidth="1"/>
    <col min="259" max="259" width="28.81640625" style="2" bestFit="1" customWidth="1"/>
    <col min="260" max="513" width="8.7265625" style="2"/>
    <col min="514" max="514" width="26.26953125" style="2" bestFit="1" customWidth="1"/>
    <col min="515" max="515" width="28.81640625" style="2" bestFit="1" customWidth="1"/>
    <col min="516" max="769" width="8.7265625" style="2"/>
    <col min="770" max="770" width="26.26953125" style="2" bestFit="1" customWidth="1"/>
    <col min="771" max="771" width="28.81640625" style="2" bestFit="1" customWidth="1"/>
    <col min="772" max="1025" width="8.7265625" style="2"/>
    <col min="1026" max="1026" width="26.26953125" style="2" bestFit="1" customWidth="1"/>
    <col min="1027" max="1027" width="28.81640625" style="2" bestFit="1" customWidth="1"/>
    <col min="1028" max="1281" width="8.7265625" style="2"/>
    <col min="1282" max="1282" width="26.26953125" style="2" bestFit="1" customWidth="1"/>
    <col min="1283" max="1283" width="28.81640625" style="2" bestFit="1" customWidth="1"/>
    <col min="1284" max="1537" width="8.7265625" style="2"/>
    <col min="1538" max="1538" width="26.26953125" style="2" bestFit="1" customWidth="1"/>
    <col min="1539" max="1539" width="28.81640625" style="2" bestFit="1" customWidth="1"/>
    <col min="1540" max="1793" width="8.7265625" style="2"/>
    <col min="1794" max="1794" width="26.26953125" style="2" bestFit="1" customWidth="1"/>
    <col min="1795" max="1795" width="28.81640625" style="2" bestFit="1" customWidth="1"/>
    <col min="1796" max="2049" width="8.7265625" style="2"/>
    <col min="2050" max="2050" width="26.26953125" style="2" bestFit="1" customWidth="1"/>
    <col min="2051" max="2051" width="28.81640625" style="2" bestFit="1" customWidth="1"/>
    <col min="2052" max="2305" width="8.7265625" style="2"/>
    <col min="2306" max="2306" width="26.26953125" style="2" bestFit="1" customWidth="1"/>
    <col min="2307" max="2307" width="28.81640625" style="2" bestFit="1" customWidth="1"/>
    <col min="2308" max="2561" width="8.7265625" style="2"/>
    <col min="2562" max="2562" width="26.26953125" style="2" bestFit="1" customWidth="1"/>
    <col min="2563" max="2563" width="28.81640625" style="2" bestFit="1" customWidth="1"/>
    <col min="2564" max="2817" width="8.7265625" style="2"/>
    <col min="2818" max="2818" width="26.26953125" style="2" bestFit="1" customWidth="1"/>
    <col min="2819" max="2819" width="28.81640625" style="2" bestFit="1" customWidth="1"/>
    <col min="2820" max="3073" width="8.7265625" style="2"/>
    <col min="3074" max="3074" width="26.26953125" style="2" bestFit="1" customWidth="1"/>
    <col min="3075" max="3075" width="28.81640625" style="2" bestFit="1" customWidth="1"/>
    <col min="3076" max="3329" width="8.7265625" style="2"/>
    <col min="3330" max="3330" width="26.26953125" style="2" bestFit="1" customWidth="1"/>
    <col min="3331" max="3331" width="28.81640625" style="2" bestFit="1" customWidth="1"/>
    <col min="3332" max="3585" width="8.7265625" style="2"/>
    <col min="3586" max="3586" width="26.26953125" style="2" bestFit="1" customWidth="1"/>
    <col min="3587" max="3587" width="28.81640625" style="2" bestFit="1" customWidth="1"/>
    <col min="3588" max="3841" width="8.7265625" style="2"/>
    <col min="3842" max="3842" width="26.26953125" style="2" bestFit="1" customWidth="1"/>
    <col min="3843" max="3843" width="28.81640625" style="2" bestFit="1" customWidth="1"/>
    <col min="3844" max="4097" width="8.7265625" style="2"/>
    <col min="4098" max="4098" width="26.26953125" style="2" bestFit="1" customWidth="1"/>
    <col min="4099" max="4099" width="28.81640625" style="2" bestFit="1" customWidth="1"/>
    <col min="4100" max="4353" width="8.7265625" style="2"/>
    <col min="4354" max="4354" width="26.26953125" style="2" bestFit="1" customWidth="1"/>
    <col min="4355" max="4355" width="28.81640625" style="2" bestFit="1" customWidth="1"/>
    <col min="4356" max="4609" width="8.7265625" style="2"/>
    <col min="4610" max="4610" width="26.26953125" style="2" bestFit="1" customWidth="1"/>
    <col min="4611" max="4611" width="28.81640625" style="2" bestFit="1" customWidth="1"/>
    <col min="4612" max="4865" width="8.7265625" style="2"/>
    <col min="4866" max="4866" width="26.26953125" style="2" bestFit="1" customWidth="1"/>
    <col min="4867" max="4867" width="28.81640625" style="2" bestFit="1" customWidth="1"/>
    <col min="4868" max="5121" width="8.7265625" style="2"/>
    <col min="5122" max="5122" width="26.26953125" style="2" bestFit="1" customWidth="1"/>
    <col min="5123" max="5123" width="28.81640625" style="2" bestFit="1" customWidth="1"/>
    <col min="5124" max="5377" width="8.7265625" style="2"/>
    <col min="5378" max="5378" width="26.26953125" style="2" bestFit="1" customWidth="1"/>
    <col min="5379" max="5379" width="28.81640625" style="2" bestFit="1" customWidth="1"/>
    <col min="5380" max="5633" width="8.7265625" style="2"/>
    <col min="5634" max="5634" width="26.26953125" style="2" bestFit="1" customWidth="1"/>
    <col min="5635" max="5635" width="28.81640625" style="2" bestFit="1" customWidth="1"/>
    <col min="5636" max="5889" width="8.7265625" style="2"/>
    <col min="5890" max="5890" width="26.26953125" style="2" bestFit="1" customWidth="1"/>
    <col min="5891" max="5891" width="28.81640625" style="2" bestFit="1" customWidth="1"/>
    <col min="5892" max="6145" width="8.7265625" style="2"/>
    <col min="6146" max="6146" width="26.26953125" style="2" bestFit="1" customWidth="1"/>
    <col min="6147" max="6147" width="28.81640625" style="2" bestFit="1" customWidth="1"/>
    <col min="6148" max="6401" width="8.7265625" style="2"/>
    <col min="6402" max="6402" width="26.26953125" style="2" bestFit="1" customWidth="1"/>
    <col min="6403" max="6403" width="28.81640625" style="2" bestFit="1" customWidth="1"/>
    <col min="6404" max="6657" width="8.7265625" style="2"/>
    <col min="6658" max="6658" width="26.26953125" style="2" bestFit="1" customWidth="1"/>
    <col min="6659" max="6659" width="28.81640625" style="2" bestFit="1" customWidth="1"/>
    <col min="6660" max="6913" width="8.7265625" style="2"/>
    <col min="6914" max="6914" width="26.26953125" style="2" bestFit="1" customWidth="1"/>
    <col min="6915" max="6915" width="28.81640625" style="2" bestFit="1" customWidth="1"/>
    <col min="6916" max="7169" width="8.7265625" style="2"/>
    <col min="7170" max="7170" width="26.26953125" style="2" bestFit="1" customWidth="1"/>
    <col min="7171" max="7171" width="28.81640625" style="2" bestFit="1" customWidth="1"/>
    <col min="7172" max="7425" width="8.7265625" style="2"/>
    <col min="7426" max="7426" width="26.26953125" style="2" bestFit="1" customWidth="1"/>
    <col min="7427" max="7427" width="28.81640625" style="2" bestFit="1" customWidth="1"/>
    <col min="7428" max="7681" width="8.7265625" style="2"/>
    <col min="7682" max="7682" width="26.26953125" style="2" bestFit="1" customWidth="1"/>
    <col min="7683" max="7683" width="28.81640625" style="2" bestFit="1" customWidth="1"/>
    <col min="7684" max="7937" width="8.7265625" style="2"/>
    <col min="7938" max="7938" width="26.26953125" style="2" bestFit="1" customWidth="1"/>
    <col min="7939" max="7939" width="28.81640625" style="2" bestFit="1" customWidth="1"/>
    <col min="7940" max="8193" width="8.7265625" style="2"/>
    <col min="8194" max="8194" width="26.26953125" style="2" bestFit="1" customWidth="1"/>
    <col min="8195" max="8195" width="28.81640625" style="2" bestFit="1" customWidth="1"/>
    <col min="8196" max="8449" width="8.7265625" style="2"/>
    <col min="8450" max="8450" width="26.26953125" style="2" bestFit="1" customWidth="1"/>
    <col min="8451" max="8451" width="28.81640625" style="2" bestFit="1" customWidth="1"/>
    <col min="8452" max="8705" width="8.7265625" style="2"/>
    <col min="8706" max="8706" width="26.26953125" style="2" bestFit="1" customWidth="1"/>
    <col min="8707" max="8707" width="28.81640625" style="2" bestFit="1" customWidth="1"/>
    <col min="8708" max="8961" width="8.7265625" style="2"/>
    <col min="8962" max="8962" width="26.26953125" style="2" bestFit="1" customWidth="1"/>
    <col min="8963" max="8963" width="28.81640625" style="2" bestFit="1" customWidth="1"/>
    <col min="8964" max="9217" width="8.7265625" style="2"/>
    <col min="9218" max="9218" width="26.26953125" style="2" bestFit="1" customWidth="1"/>
    <col min="9219" max="9219" width="28.81640625" style="2" bestFit="1" customWidth="1"/>
    <col min="9220" max="9473" width="8.7265625" style="2"/>
    <col min="9474" max="9474" width="26.26953125" style="2" bestFit="1" customWidth="1"/>
    <col min="9475" max="9475" width="28.81640625" style="2" bestFit="1" customWidth="1"/>
    <col min="9476" max="9729" width="8.7265625" style="2"/>
    <col min="9730" max="9730" width="26.26953125" style="2" bestFit="1" customWidth="1"/>
    <col min="9731" max="9731" width="28.81640625" style="2" bestFit="1" customWidth="1"/>
    <col min="9732" max="9985" width="8.7265625" style="2"/>
    <col min="9986" max="9986" width="26.26953125" style="2" bestFit="1" customWidth="1"/>
    <col min="9987" max="9987" width="28.81640625" style="2" bestFit="1" customWidth="1"/>
    <col min="9988" max="10241" width="8.7265625" style="2"/>
    <col min="10242" max="10242" width="26.26953125" style="2" bestFit="1" customWidth="1"/>
    <col min="10243" max="10243" width="28.81640625" style="2" bestFit="1" customWidth="1"/>
    <col min="10244" max="10497" width="8.7265625" style="2"/>
    <col min="10498" max="10498" width="26.26953125" style="2" bestFit="1" customWidth="1"/>
    <col min="10499" max="10499" width="28.81640625" style="2" bestFit="1" customWidth="1"/>
    <col min="10500" max="10753" width="8.7265625" style="2"/>
    <col min="10754" max="10754" width="26.26953125" style="2" bestFit="1" customWidth="1"/>
    <col min="10755" max="10755" width="28.81640625" style="2" bestFit="1" customWidth="1"/>
    <col min="10756" max="11009" width="8.7265625" style="2"/>
    <col min="11010" max="11010" width="26.26953125" style="2" bestFit="1" customWidth="1"/>
    <col min="11011" max="11011" width="28.81640625" style="2" bestFit="1" customWidth="1"/>
    <col min="11012" max="11265" width="8.7265625" style="2"/>
    <col min="11266" max="11266" width="26.26953125" style="2" bestFit="1" customWidth="1"/>
    <col min="11267" max="11267" width="28.81640625" style="2" bestFit="1" customWidth="1"/>
    <col min="11268" max="11521" width="8.7265625" style="2"/>
    <col min="11522" max="11522" width="26.26953125" style="2" bestFit="1" customWidth="1"/>
    <col min="11523" max="11523" width="28.81640625" style="2" bestFit="1" customWidth="1"/>
    <col min="11524" max="11777" width="8.7265625" style="2"/>
    <col min="11778" max="11778" width="26.26953125" style="2" bestFit="1" customWidth="1"/>
    <col min="11779" max="11779" width="28.81640625" style="2" bestFit="1" customWidth="1"/>
    <col min="11780" max="12033" width="8.7265625" style="2"/>
    <col min="12034" max="12034" width="26.26953125" style="2" bestFit="1" customWidth="1"/>
    <col min="12035" max="12035" width="28.81640625" style="2" bestFit="1" customWidth="1"/>
    <col min="12036" max="12289" width="8.7265625" style="2"/>
    <col min="12290" max="12290" width="26.26953125" style="2" bestFit="1" customWidth="1"/>
    <col min="12291" max="12291" width="28.81640625" style="2" bestFit="1" customWidth="1"/>
    <col min="12292" max="12545" width="8.7265625" style="2"/>
    <col min="12546" max="12546" width="26.26953125" style="2" bestFit="1" customWidth="1"/>
    <col min="12547" max="12547" width="28.81640625" style="2" bestFit="1" customWidth="1"/>
    <col min="12548" max="12801" width="8.7265625" style="2"/>
    <col min="12802" max="12802" width="26.26953125" style="2" bestFit="1" customWidth="1"/>
    <col min="12803" max="12803" width="28.81640625" style="2" bestFit="1" customWidth="1"/>
    <col min="12804" max="13057" width="8.7265625" style="2"/>
    <col min="13058" max="13058" width="26.26953125" style="2" bestFit="1" customWidth="1"/>
    <col min="13059" max="13059" width="28.81640625" style="2" bestFit="1" customWidth="1"/>
    <col min="13060" max="13313" width="8.7265625" style="2"/>
    <col min="13314" max="13314" width="26.26953125" style="2" bestFit="1" customWidth="1"/>
    <col min="13315" max="13315" width="28.81640625" style="2" bestFit="1" customWidth="1"/>
    <col min="13316" max="13569" width="8.7265625" style="2"/>
    <col min="13570" max="13570" width="26.26953125" style="2" bestFit="1" customWidth="1"/>
    <col min="13571" max="13571" width="28.81640625" style="2" bestFit="1" customWidth="1"/>
    <col min="13572" max="13825" width="8.7265625" style="2"/>
    <col min="13826" max="13826" width="26.26953125" style="2" bestFit="1" customWidth="1"/>
    <col min="13827" max="13827" width="28.81640625" style="2" bestFit="1" customWidth="1"/>
    <col min="13828" max="14081" width="8.7265625" style="2"/>
    <col min="14082" max="14082" width="26.26953125" style="2" bestFit="1" customWidth="1"/>
    <col min="14083" max="14083" width="28.81640625" style="2" bestFit="1" customWidth="1"/>
    <col min="14084" max="14337" width="8.7265625" style="2"/>
    <col min="14338" max="14338" width="26.26953125" style="2" bestFit="1" customWidth="1"/>
    <col min="14339" max="14339" width="28.81640625" style="2" bestFit="1" customWidth="1"/>
    <col min="14340" max="14593" width="8.7265625" style="2"/>
    <col min="14594" max="14594" width="26.26953125" style="2" bestFit="1" customWidth="1"/>
    <col min="14595" max="14595" width="28.81640625" style="2" bestFit="1" customWidth="1"/>
    <col min="14596" max="14849" width="8.7265625" style="2"/>
    <col min="14850" max="14850" width="26.26953125" style="2" bestFit="1" customWidth="1"/>
    <col min="14851" max="14851" width="28.81640625" style="2" bestFit="1" customWidth="1"/>
    <col min="14852" max="15105" width="8.7265625" style="2"/>
    <col min="15106" max="15106" width="26.26953125" style="2" bestFit="1" customWidth="1"/>
    <col min="15107" max="15107" width="28.81640625" style="2" bestFit="1" customWidth="1"/>
    <col min="15108" max="15361" width="8.7265625" style="2"/>
    <col min="15362" max="15362" width="26.26953125" style="2" bestFit="1" customWidth="1"/>
    <col min="15363" max="15363" width="28.81640625" style="2" bestFit="1" customWidth="1"/>
    <col min="15364" max="15617" width="8.7265625" style="2"/>
    <col min="15618" max="15618" width="26.26953125" style="2" bestFit="1" customWidth="1"/>
    <col min="15619" max="15619" width="28.81640625" style="2" bestFit="1" customWidth="1"/>
    <col min="15620" max="15873" width="8.7265625" style="2"/>
    <col min="15874" max="15874" width="26.26953125" style="2" bestFit="1" customWidth="1"/>
    <col min="15875" max="15875" width="28.81640625" style="2" bestFit="1" customWidth="1"/>
    <col min="15876" max="16129" width="8.7265625" style="2"/>
    <col min="16130" max="16130" width="26.26953125" style="2" bestFit="1" customWidth="1"/>
    <col min="16131" max="16131" width="28.81640625" style="2" bestFit="1" customWidth="1"/>
    <col min="16132" max="16384" width="8.7265625" style="2"/>
  </cols>
  <sheetData>
    <row r="1" spans="1:3" ht="13">
      <c r="A1" s="1" t="s">
        <v>351</v>
      </c>
    </row>
    <row r="3" spans="1:3" ht="13">
      <c r="A3" s="3" t="s">
        <v>0</v>
      </c>
      <c r="B3" s="89" t="s">
        <v>198</v>
      </c>
      <c r="C3" s="90" t="s">
        <v>199</v>
      </c>
    </row>
    <row r="4" spans="1:3">
      <c r="A4" s="4">
        <v>2003</v>
      </c>
      <c r="B4" s="2">
        <v>108</v>
      </c>
      <c r="C4" s="183">
        <v>110</v>
      </c>
    </row>
    <row r="5" spans="1:3">
      <c r="A5" s="4">
        <v>2004</v>
      </c>
      <c r="B5" s="2">
        <v>83</v>
      </c>
      <c r="C5" s="183">
        <v>107</v>
      </c>
    </row>
    <row r="6" spans="1:3">
      <c r="A6" s="4">
        <v>2005</v>
      </c>
      <c r="B6" s="2">
        <v>72</v>
      </c>
      <c r="C6" s="183">
        <v>103</v>
      </c>
    </row>
    <row r="7" spans="1:3">
      <c r="A7" s="4">
        <v>2006</v>
      </c>
      <c r="B7" s="2">
        <v>67</v>
      </c>
      <c r="C7" s="183">
        <v>93</v>
      </c>
    </row>
    <row r="8" spans="1:3">
      <c r="A8" s="4">
        <v>2007</v>
      </c>
      <c r="B8" s="2">
        <v>77</v>
      </c>
      <c r="C8" s="183">
        <v>101</v>
      </c>
    </row>
    <row r="9" spans="1:3">
      <c r="A9" s="4">
        <v>2008</v>
      </c>
      <c r="B9" s="2">
        <v>94</v>
      </c>
      <c r="C9" s="183">
        <v>101</v>
      </c>
    </row>
    <row r="10" spans="1:3">
      <c r="A10" s="4">
        <v>2009</v>
      </c>
      <c r="B10" s="2">
        <v>110</v>
      </c>
      <c r="C10" s="183">
        <v>110</v>
      </c>
    </row>
    <row r="11" spans="1:3">
      <c r="A11" s="4">
        <v>2010</v>
      </c>
      <c r="B11" s="2">
        <v>112</v>
      </c>
      <c r="C11" s="183">
        <v>115</v>
      </c>
    </row>
    <row r="12" spans="1:3">
      <c r="A12" s="4">
        <v>2011</v>
      </c>
      <c r="B12" s="2">
        <v>119</v>
      </c>
      <c r="C12" s="183">
        <v>115</v>
      </c>
    </row>
    <row r="13" spans="1:3">
      <c r="A13" s="4">
        <v>2012</v>
      </c>
      <c r="B13" s="2">
        <v>114</v>
      </c>
      <c r="C13" s="183">
        <v>109</v>
      </c>
    </row>
    <row r="14" spans="1:3">
      <c r="A14" s="4">
        <v>2013</v>
      </c>
      <c r="B14" s="2">
        <v>108</v>
      </c>
      <c r="C14" s="183">
        <v>102</v>
      </c>
    </row>
    <row r="15" spans="1:3">
      <c r="A15" s="4">
        <v>2014</v>
      </c>
      <c r="B15" s="2">
        <v>99</v>
      </c>
      <c r="C15" s="183">
        <v>100</v>
      </c>
    </row>
    <row r="16" spans="1:3">
      <c r="A16" s="4">
        <v>2015</v>
      </c>
      <c r="B16" s="2">
        <v>95</v>
      </c>
      <c r="C16" s="183">
        <v>94</v>
      </c>
    </row>
    <row r="17" spans="1:3">
      <c r="A17" s="4">
        <v>2016</v>
      </c>
      <c r="B17" s="2">
        <v>91</v>
      </c>
      <c r="C17" s="183">
        <v>94</v>
      </c>
    </row>
    <row r="18" spans="1:3">
      <c r="A18" s="4">
        <v>2017</v>
      </c>
      <c r="B18" s="2">
        <v>87</v>
      </c>
      <c r="C18" s="183">
        <v>89</v>
      </c>
    </row>
    <row r="19" spans="1:3">
      <c r="A19" s="4">
        <v>2018</v>
      </c>
      <c r="B19" s="2">
        <v>74</v>
      </c>
      <c r="C19" s="183">
        <v>83</v>
      </c>
    </row>
    <row r="20" spans="1:3">
      <c r="A20" s="4">
        <v>2019</v>
      </c>
      <c r="B20" s="2">
        <v>81</v>
      </c>
      <c r="C20" s="183">
        <v>85</v>
      </c>
    </row>
    <row r="21" spans="1:3">
      <c r="A21" s="4">
        <v>2020</v>
      </c>
      <c r="B21" s="2">
        <v>81</v>
      </c>
      <c r="C21" s="183">
        <v>87</v>
      </c>
    </row>
    <row r="22" spans="1:3">
      <c r="A22" s="5">
        <v>2021</v>
      </c>
      <c r="B22" s="184">
        <v>91</v>
      </c>
      <c r="C22" s="185">
        <v>87</v>
      </c>
    </row>
  </sheetData>
  <pageMargins left="0.7" right="0.7" top="0.75" bottom="0.75" header="0.3" footer="0.3"/>
  <pageSetup orientation="portrait" horizontalDpi="1200" verticalDpi="12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B405-1D03-45AF-9E40-CE49DDE26BA6}">
  <dimension ref="A1:X18"/>
  <sheetViews>
    <sheetView workbookViewId="0"/>
  </sheetViews>
  <sheetFormatPr defaultRowHeight="12.5"/>
  <cols>
    <col min="1" max="1" width="8.7265625" style="2"/>
    <col min="2" max="2" width="29.1796875" style="2" bestFit="1" customWidth="1"/>
    <col min="3" max="3" width="35.26953125" style="2" bestFit="1" customWidth="1"/>
    <col min="4" max="4" width="32.54296875" style="2" bestFit="1" customWidth="1"/>
    <col min="5" max="257" width="8.7265625" style="2"/>
    <col min="258" max="258" width="29.1796875" style="2" bestFit="1" customWidth="1"/>
    <col min="259" max="259" width="35.26953125" style="2" bestFit="1" customWidth="1"/>
    <col min="260" max="260" width="32.54296875" style="2" bestFit="1" customWidth="1"/>
    <col min="261" max="513" width="8.7265625" style="2"/>
    <col min="514" max="514" width="29.1796875" style="2" bestFit="1" customWidth="1"/>
    <col min="515" max="515" width="35.26953125" style="2" bestFit="1" customWidth="1"/>
    <col min="516" max="516" width="32.54296875" style="2" bestFit="1" customWidth="1"/>
    <col min="517" max="769" width="8.7265625" style="2"/>
    <col min="770" max="770" width="29.1796875" style="2" bestFit="1" customWidth="1"/>
    <col min="771" max="771" width="35.26953125" style="2" bestFit="1" customWidth="1"/>
    <col min="772" max="772" width="32.54296875" style="2" bestFit="1" customWidth="1"/>
    <col min="773" max="1025" width="8.7265625" style="2"/>
    <col min="1026" max="1026" width="29.1796875" style="2" bestFit="1" customWidth="1"/>
    <col min="1027" max="1027" width="35.26953125" style="2" bestFit="1" customWidth="1"/>
    <col min="1028" max="1028" width="32.54296875" style="2" bestFit="1" customWidth="1"/>
    <col min="1029" max="1281" width="8.7265625" style="2"/>
    <col min="1282" max="1282" width="29.1796875" style="2" bestFit="1" customWidth="1"/>
    <col min="1283" max="1283" width="35.26953125" style="2" bestFit="1" customWidth="1"/>
    <col min="1284" max="1284" width="32.54296875" style="2" bestFit="1" customWidth="1"/>
    <col min="1285" max="1537" width="8.7265625" style="2"/>
    <col min="1538" max="1538" width="29.1796875" style="2" bestFit="1" customWidth="1"/>
    <col min="1539" max="1539" width="35.26953125" style="2" bestFit="1" customWidth="1"/>
    <col min="1540" max="1540" width="32.54296875" style="2" bestFit="1" customWidth="1"/>
    <col min="1541" max="1793" width="8.7265625" style="2"/>
    <col min="1794" max="1794" width="29.1796875" style="2" bestFit="1" customWidth="1"/>
    <col min="1795" max="1795" width="35.26953125" style="2" bestFit="1" customWidth="1"/>
    <col min="1796" max="1796" width="32.54296875" style="2" bestFit="1" customWidth="1"/>
    <col min="1797" max="2049" width="8.7265625" style="2"/>
    <col min="2050" max="2050" width="29.1796875" style="2" bestFit="1" customWidth="1"/>
    <col min="2051" max="2051" width="35.26953125" style="2" bestFit="1" customWidth="1"/>
    <col min="2052" max="2052" width="32.54296875" style="2" bestFit="1" customWidth="1"/>
    <col min="2053" max="2305" width="8.7265625" style="2"/>
    <col min="2306" max="2306" width="29.1796875" style="2" bestFit="1" customWidth="1"/>
    <col min="2307" max="2307" width="35.26953125" style="2" bestFit="1" customWidth="1"/>
    <col min="2308" max="2308" width="32.54296875" style="2" bestFit="1" customWidth="1"/>
    <col min="2309" max="2561" width="8.7265625" style="2"/>
    <col min="2562" max="2562" width="29.1796875" style="2" bestFit="1" customWidth="1"/>
    <col min="2563" max="2563" width="35.26953125" style="2" bestFit="1" customWidth="1"/>
    <col min="2564" max="2564" width="32.54296875" style="2" bestFit="1" customWidth="1"/>
    <col min="2565" max="2817" width="8.7265625" style="2"/>
    <col min="2818" max="2818" width="29.1796875" style="2" bestFit="1" customWidth="1"/>
    <col min="2819" max="2819" width="35.26953125" style="2" bestFit="1" customWidth="1"/>
    <col min="2820" max="2820" width="32.54296875" style="2" bestFit="1" customWidth="1"/>
    <col min="2821" max="3073" width="8.7265625" style="2"/>
    <col min="3074" max="3074" width="29.1796875" style="2" bestFit="1" customWidth="1"/>
    <col min="3075" max="3075" width="35.26953125" style="2" bestFit="1" customWidth="1"/>
    <col min="3076" max="3076" width="32.54296875" style="2" bestFit="1" customWidth="1"/>
    <col min="3077" max="3329" width="8.7265625" style="2"/>
    <col min="3330" max="3330" width="29.1796875" style="2" bestFit="1" customWidth="1"/>
    <col min="3331" max="3331" width="35.26953125" style="2" bestFit="1" customWidth="1"/>
    <col min="3332" max="3332" width="32.54296875" style="2" bestFit="1" customWidth="1"/>
    <col min="3333" max="3585" width="8.7265625" style="2"/>
    <col min="3586" max="3586" width="29.1796875" style="2" bestFit="1" customWidth="1"/>
    <col min="3587" max="3587" width="35.26953125" style="2" bestFit="1" customWidth="1"/>
    <col min="3588" max="3588" width="32.54296875" style="2" bestFit="1" customWidth="1"/>
    <col min="3589" max="3841" width="8.7265625" style="2"/>
    <col min="3842" max="3842" width="29.1796875" style="2" bestFit="1" customWidth="1"/>
    <col min="3843" max="3843" width="35.26953125" style="2" bestFit="1" customWidth="1"/>
    <col min="3844" max="3844" width="32.54296875" style="2" bestFit="1" customWidth="1"/>
    <col min="3845" max="4097" width="8.7265625" style="2"/>
    <col min="4098" max="4098" width="29.1796875" style="2" bestFit="1" customWidth="1"/>
    <col min="4099" max="4099" width="35.26953125" style="2" bestFit="1" customWidth="1"/>
    <col min="4100" max="4100" width="32.54296875" style="2" bestFit="1" customWidth="1"/>
    <col min="4101" max="4353" width="8.7265625" style="2"/>
    <col min="4354" max="4354" width="29.1796875" style="2" bestFit="1" customWidth="1"/>
    <col min="4355" max="4355" width="35.26953125" style="2" bestFit="1" customWidth="1"/>
    <col min="4356" max="4356" width="32.54296875" style="2" bestFit="1" customWidth="1"/>
    <col min="4357" max="4609" width="8.7265625" style="2"/>
    <col min="4610" max="4610" width="29.1796875" style="2" bestFit="1" customWidth="1"/>
    <col min="4611" max="4611" width="35.26953125" style="2" bestFit="1" customWidth="1"/>
    <col min="4612" max="4612" width="32.54296875" style="2" bestFit="1" customWidth="1"/>
    <col min="4613" max="4865" width="8.7265625" style="2"/>
    <col min="4866" max="4866" width="29.1796875" style="2" bestFit="1" customWidth="1"/>
    <col min="4867" max="4867" width="35.26953125" style="2" bestFit="1" customWidth="1"/>
    <col min="4868" max="4868" width="32.54296875" style="2" bestFit="1" customWidth="1"/>
    <col min="4869" max="5121" width="8.7265625" style="2"/>
    <col min="5122" max="5122" width="29.1796875" style="2" bestFit="1" customWidth="1"/>
    <col min="5123" max="5123" width="35.26953125" style="2" bestFit="1" customWidth="1"/>
    <col min="5124" max="5124" width="32.54296875" style="2" bestFit="1" customWidth="1"/>
    <col min="5125" max="5377" width="8.7265625" style="2"/>
    <col min="5378" max="5378" width="29.1796875" style="2" bestFit="1" customWidth="1"/>
    <col min="5379" max="5379" width="35.26953125" style="2" bestFit="1" customWidth="1"/>
    <col min="5380" max="5380" width="32.54296875" style="2" bestFit="1" customWidth="1"/>
    <col min="5381" max="5633" width="8.7265625" style="2"/>
    <col min="5634" max="5634" width="29.1796875" style="2" bestFit="1" customWidth="1"/>
    <col min="5635" max="5635" width="35.26953125" style="2" bestFit="1" customWidth="1"/>
    <col min="5636" max="5636" width="32.54296875" style="2" bestFit="1" customWidth="1"/>
    <col min="5637" max="5889" width="8.7265625" style="2"/>
    <col min="5890" max="5890" width="29.1796875" style="2" bestFit="1" customWidth="1"/>
    <col min="5891" max="5891" width="35.26953125" style="2" bestFit="1" customWidth="1"/>
    <col min="5892" max="5892" width="32.54296875" style="2" bestFit="1" customWidth="1"/>
    <col min="5893" max="6145" width="8.7265625" style="2"/>
    <col min="6146" max="6146" width="29.1796875" style="2" bestFit="1" customWidth="1"/>
    <col min="6147" max="6147" width="35.26953125" style="2" bestFit="1" customWidth="1"/>
    <col min="6148" max="6148" width="32.54296875" style="2" bestFit="1" customWidth="1"/>
    <col min="6149" max="6401" width="8.7265625" style="2"/>
    <col min="6402" max="6402" width="29.1796875" style="2" bestFit="1" customWidth="1"/>
    <col min="6403" max="6403" width="35.26953125" style="2" bestFit="1" customWidth="1"/>
    <col min="6404" max="6404" width="32.54296875" style="2" bestFit="1" customWidth="1"/>
    <col min="6405" max="6657" width="8.7265625" style="2"/>
    <col min="6658" max="6658" width="29.1796875" style="2" bestFit="1" customWidth="1"/>
    <col min="6659" max="6659" width="35.26953125" style="2" bestFit="1" customWidth="1"/>
    <col min="6660" max="6660" width="32.54296875" style="2" bestFit="1" customWidth="1"/>
    <col min="6661" max="6913" width="8.7265625" style="2"/>
    <col min="6914" max="6914" width="29.1796875" style="2" bestFit="1" customWidth="1"/>
    <col min="6915" max="6915" width="35.26953125" style="2" bestFit="1" customWidth="1"/>
    <col min="6916" max="6916" width="32.54296875" style="2" bestFit="1" customWidth="1"/>
    <col min="6917" max="7169" width="8.7265625" style="2"/>
    <col min="7170" max="7170" width="29.1796875" style="2" bestFit="1" customWidth="1"/>
    <col min="7171" max="7171" width="35.26953125" style="2" bestFit="1" customWidth="1"/>
    <col min="7172" max="7172" width="32.54296875" style="2" bestFit="1" customWidth="1"/>
    <col min="7173" max="7425" width="8.7265625" style="2"/>
    <col min="7426" max="7426" width="29.1796875" style="2" bestFit="1" customWidth="1"/>
    <col min="7427" max="7427" width="35.26953125" style="2" bestFit="1" customWidth="1"/>
    <col min="7428" max="7428" width="32.54296875" style="2" bestFit="1" customWidth="1"/>
    <col min="7429" max="7681" width="8.7265625" style="2"/>
    <col min="7682" max="7682" width="29.1796875" style="2" bestFit="1" customWidth="1"/>
    <col min="7683" max="7683" width="35.26953125" style="2" bestFit="1" customWidth="1"/>
    <col min="7684" max="7684" width="32.54296875" style="2" bestFit="1" customWidth="1"/>
    <col min="7685" max="7937" width="8.7265625" style="2"/>
    <col min="7938" max="7938" width="29.1796875" style="2" bestFit="1" customWidth="1"/>
    <col min="7939" max="7939" width="35.26953125" style="2" bestFit="1" customWidth="1"/>
    <col min="7940" max="7940" width="32.54296875" style="2" bestFit="1" customWidth="1"/>
    <col min="7941" max="8193" width="8.7265625" style="2"/>
    <col min="8194" max="8194" width="29.1796875" style="2" bestFit="1" customWidth="1"/>
    <col min="8195" max="8195" width="35.26953125" style="2" bestFit="1" customWidth="1"/>
    <col min="8196" max="8196" width="32.54296875" style="2" bestFit="1" customWidth="1"/>
    <col min="8197" max="8449" width="8.7265625" style="2"/>
    <col min="8450" max="8450" width="29.1796875" style="2" bestFit="1" customWidth="1"/>
    <col min="8451" max="8451" width="35.26953125" style="2" bestFit="1" customWidth="1"/>
    <col min="8452" max="8452" width="32.54296875" style="2" bestFit="1" customWidth="1"/>
    <col min="8453" max="8705" width="8.7265625" style="2"/>
    <col min="8706" max="8706" width="29.1796875" style="2" bestFit="1" customWidth="1"/>
    <col min="8707" max="8707" width="35.26953125" style="2" bestFit="1" customWidth="1"/>
    <col min="8708" max="8708" width="32.54296875" style="2" bestFit="1" customWidth="1"/>
    <col min="8709" max="8961" width="8.7265625" style="2"/>
    <col min="8962" max="8962" width="29.1796875" style="2" bestFit="1" customWidth="1"/>
    <col min="8963" max="8963" width="35.26953125" style="2" bestFit="1" customWidth="1"/>
    <col min="8964" max="8964" width="32.54296875" style="2" bestFit="1" customWidth="1"/>
    <col min="8965" max="9217" width="8.7265625" style="2"/>
    <col min="9218" max="9218" width="29.1796875" style="2" bestFit="1" customWidth="1"/>
    <col min="9219" max="9219" width="35.26953125" style="2" bestFit="1" customWidth="1"/>
    <col min="9220" max="9220" width="32.54296875" style="2" bestFit="1" customWidth="1"/>
    <col min="9221" max="9473" width="8.7265625" style="2"/>
    <col min="9474" max="9474" width="29.1796875" style="2" bestFit="1" customWidth="1"/>
    <col min="9475" max="9475" width="35.26953125" style="2" bestFit="1" customWidth="1"/>
    <col min="9476" max="9476" width="32.54296875" style="2" bestFit="1" customWidth="1"/>
    <col min="9477" max="9729" width="8.7265625" style="2"/>
    <col min="9730" max="9730" width="29.1796875" style="2" bestFit="1" customWidth="1"/>
    <col min="9731" max="9731" width="35.26953125" style="2" bestFit="1" customWidth="1"/>
    <col min="9732" max="9732" width="32.54296875" style="2" bestFit="1" customWidth="1"/>
    <col min="9733" max="9985" width="8.7265625" style="2"/>
    <col min="9986" max="9986" width="29.1796875" style="2" bestFit="1" customWidth="1"/>
    <col min="9987" max="9987" width="35.26953125" style="2" bestFit="1" customWidth="1"/>
    <col min="9988" max="9988" width="32.54296875" style="2" bestFit="1" customWidth="1"/>
    <col min="9989" max="10241" width="8.7265625" style="2"/>
    <col min="10242" max="10242" width="29.1796875" style="2" bestFit="1" customWidth="1"/>
    <col min="10243" max="10243" width="35.26953125" style="2" bestFit="1" customWidth="1"/>
    <col min="10244" max="10244" width="32.54296875" style="2" bestFit="1" customWidth="1"/>
    <col min="10245" max="10497" width="8.7265625" style="2"/>
    <col min="10498" max="10498" width="29.1796875" style="2" bestFit="1" customWidth="1"/>
    <col min="10499" max="10499" width="35.26953125" style="2" bestFit="1" customWidth="1"/>
    <col min="10500" max="10500" width="32.54296875" style="2" bestFit="1" customWidth="1"/>
    <col min="10501" max="10753" width="8.7265625" style="2"/>
    <col min="10754" max="10754" width="29.1796875" style="2" bestFit="1" customWidth="1"/>
    <col min="10755" max="10755" width="35.26953125" style="2" bestFit="1" customWidth="1"/>
    <col min="10756" max="10756" width="32.54296875" style="2" bestFit="1" customWidth="1"/>
    <col min="10757" max="11009" width="8.7265625" style="2"/>
    <col min="11010" max="11010" width="29.1796875" style="2" bestFit="1" customWidth="1"/>
    <col min="11011" max="11011" width="35.26953125" style="2" bestFit="1" customWidth="1"/>
    <col min="11012" max="11012" width="32.54296875" style="2" bestFit="1" customWidth="1"/>
    <col min="11013" max="11265" width="8.7265625" style="2"/>
    <col min="11266" max="11266" width="29.1796875" style="2" bestFit="1" customWidth="1"/>
    <col min="11267" max="11267" width="35.26953125" style="2" bestFit="1" customWidth="1"/>
    <col min="11268" max="11268" width="32.54296875" style="2" bestFit="1" customWidth="1"/>
    <col min="11269" max="11521" width="8.7265625" style="2"/>
    <col min="11522" max="11522" width="29.1796875" style="2" bestFit="1" customWidth="1"/>
    <col min="11523" max="11523" width="35.26953125" style="2" bestFit="1" customWidth="1"/>
    <col min="11524" max="11524" width="32.54296875" style="2" bestFit="1" customWidth="1"/>
    <col min="11525" max="11777" width="8.7265625" style="2"/>
    <col min="11778" max="11778" width="29.1796875" style="2" bestFit="1" customWidth="1"/>
    <col min="11779" max="11779" width="35.26953125" style="2" bestFit="1" customWidth="1"/>
    <col min="11780" max="11780" width="32.54296875" style="2" bestFit="1" customWidth="1"/>
    <col min="11781" max="12033" width="8.7265625" style="2"/>
    <col min="12034" max="12034" width="29.1796875" style="2" bestFit="1" customWidth="1"/>
    <col min="12035" max="12035" width="35.26953125" style="2" bestFit="1" customWidth="1"/>
    <col min="12036" max="12036" width="32.54296875" style="2" bestFit="1" customWidth="1"/>
    <col min="12037" max="12289" width="8.7265625" style="2"/>
    <col min="12290" max="12290" width="29.1796875" style="2" bestFit="1" customWidth="1"/>
    <col min="12291" max="12291" width="35.26953125" style="2" bestFit="1" customWidth="1"/>
    <col min="12292" max="12292" width="32.54296875" style="2" bestFit="1" customWidth="1"/>
    <col min="12293" max="12545" width="8.7265625" style="2"/>
    <col min="12546" max="12546" width="29.1796875" style="2" bestFit="1" customWidth="1"/>
    <col min="12547" max="12547" width="35.26953125" style="2" bestFit="1" customWidth="1"/>
    <col min="12548" max="12548" width="32.54296875" style="2" bestFit="1" customWidth="1"/>
    <col min="12549" max="12801" width="8.7265625" style="2"/>
    <col min="12802" max="12802" width="29.1796875" style="2" bestFit="1" customWidth="1"/>
    <col min="12803" max="12803" width="35.26953125" style="2" bestFit="1" customWidth="1"/>
    <col min="12804" max="12804" width="32.54296875" style="2" bestFit="1" customWidth="1"/>
    <col min="12805" max="13057" width="8.7265625" style="2"/>
    <col min="13058" max="13058" width="29.1796875" style="2" bestFit="1" customWidth="1"/>
    <col min="13059" max="13059" width="35.26953125" style="2" bestFit="1" customWidth="1"/>
    <col min="13060" max="13060" width="32.54296875" style="2" bestFit="1" customWidth="1"/>
    <col min="13061" max="13313" width="8.7265625" style="2"/>
    <col min="13314" max="13314" width="29.1796875" style="2" bestFit="1" customWidth="1"/>
    <col min="13315" max="13315" width="35.26953125" style="2" bestFit="1" customWidth="1"/>
    <col min="13316" max="13316" width="32.54296875" style="2" bestFit="1" customWidth="1"/>
    <col min="13317" max="13569" width="8.7265625" style="2"/>
    <col min="13570" max="13570" width="29.1796875" style="2" bestFit="1" customWidth="1"/>
    <col min="13571" max="13571" width="35.26953125" style="2" bestFit="1" customWidth="1"/>
    <col min="13572" max="13572" width="32.54296875" style="2" bestFit="1" customWidth="1"/>
    <col min="13573" max="13825" width="8.7265625" style="2"/>
    <col min="13826" max="13826" width="29.1796875" style="2" bestFit="1" customWidth="1"/>
    <col min="13827" max="13827" width="35.26953125" style="2" bestFit="1" customWidth="1"/>
    <col min="13828" max="13828" width="32.54296875" style="2" bestFit="1" customWidth="1"/>
    <col min="13829" max="14081" width="8.7265625" style="2"/>
    <col min="14082" max="14082" width="29.1796875" style="2" bestFit="1" customWidth="1"/>
    <col min="14083" max="14083" width="35.26953125" style="2" bestFit="1" customWidth="1"/>
    <col min="14084" max="14084" width="32.54296875" style="2" bestFit="1" customWidth="1"/>
    <col min="14085" max="14337" width="8.7265625" style="2"/>
    <col min="14338" max="14338" width="29.1796875" style="2" bestFit="1" customWidth="1"/>
    <col min="14339" max="14339" width="35.26953125" style="2" bestFit="1" customWidth="1"/>
    <col min="14340" max="14340" width="32.54296875" style="2" bestFit="1" customWidth="1"/>
    <col min="14341" max="14593" width="8.7265625" style="2"/>
    <col min="14594" max="14594" width="29.1796875" style="2" bestFit="1" customWidth="1"/>
    <col min="14595" max="14595" width="35.26953125" style="2" bestFit="1" customWidth="1"/>
    <col min="14596" max="14596" width="32.54296875" style="2" bestFit="1" customWidth="1"/>
    <col min="14597" max="14849" width="8.7265625" style="2"/>
    <col min="14850" max="14850" width="29.1796875" style="2" bestFit="1" customWidth="1"/>
    <col min="14851" max="14851" width="35.26953125" style="2" bestFit="1" customWidth="1"/>
    <col min="14852" max="14852" width="32.54296875" style="2" bestFit="1" customWidth="1"/>
    <col min="14853" max="15105" width="8.7265625" style="2"/>
    <col min="15106" max="15106" width="29.1796875" style="2" bestFit="1" customWidth="1"/>
    <col min="15107" max="15107" width="35.26953125" style="2" bestFit="1" customWidth="1"/>
    <col min="15108" max="15108" width="32.54296875" style="2" bestFit="1" customWidth="1"/>
    <col min="15109" max="15361" width="8.7265625" style="2"/>
    <col min="15362" max="15362" width="29.1796875" style="2" bestFit="1" customWidth="1"/>
    <col min="15363" max="15363" width="35.26953125" style="2" bestFit="1" customWidth="1"/>
    <col min="15364" max="15364" width="32.54296875" style="2" bestFit="1" customWidth="1"/>
    <col min="15365" max="15617" width="8.7265625" style="2"/>
    <col min="15618" max="15618" width="29.1796875" style="2" bestFit="1" customWidth="1"/>
    <col min="15619" max="15619" width="35.26953125" style="2" bestFit="1" customWidth="1"/>
    <col min="15620" max="15620" width="32.54296875" style="2" bestFit="1" customWidth="1"/>
    <col min="15621" max="15873" width="8.7265625" style="2"/>
    <col min="15874" max="15874" width="29.1796875" style="2" bestFit="1" customWidth="1"/>
    <col min="15875" max="15875" width="35.26953125" style="2" bestFit="1" customWidth="1"/>
    <col min="15876" max="15876" width="32.54296875" style="2" bestFit="1" customWidth="1"/>
    <col min="15877" max="16129" width="8.7265625" style="2"/>
    <col min="16130" max="16130" width="29.1796875" style="2" bestFit="1" customWidth="1"/>
    <col min="16131" max="16131" width="35.26953125" style="2" bestFit="1" customWidth="1"/>
    <col min="16132" max="16132" width="32.54296875" style="2" bestFit="1" customWidth="1"/>
    <col min="16133" max="16384" width="8.7265625" style="2"/>
  </cols>
  <sheetData>
    <row r="1" spans="1:24" ht="13">
      <c r="A1" s="1" t="s">
        <v>352</v>
      </c>
    </row>
    <row r="3" spans="1:24" ht="13">
      <c r="A3" s="3" t="s">
        <v>166</v>
      </c>
      <c r="B3" s="88" t="s">
        <v>200</v>
      </c>
      <c r="C3" s="89" t="s">
        <v>201</v>
      </c>
      <c r="D3" s="90" t="s">
        <v>202</v>
      </c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</row>
    <row r="4" spans="1:24">
      <c r="A4" s="7">
        <v>2006</v>
      </c>
      <c r="B4" s="177">
        <v>0.154</v>
      </c>
      <c r="C4" s="178">
        <v>0.1</v>
      </c>
      <c r="D4" s="179">
        <v>0.16400000000000001</v>
      </c>
    </row>
    <row r="5" spans="1:24">
      <c r="A5" s="7">
        <v>2007</v>
      </c>
      <c r="B5" s="177">
        <v>0.152</v>
      </c>
      <c r="C5" s="178">
        <v>0.09</v>
      </c>
      <c r="D5" s="179">
        <v>0.121</v>
      </c>
    </row>
    <row r="6" spans="1:24">
      <c r="A6" s="7">
        <v>2008</v>
      </c>
      <c r="B6" s="177">
        <v>0.13100000000000001</v>
      </c>
      <c r="C6" s="178">
        <v>5.0999999999999997E-2</v>
      </c>
      <c r="D6" s="179">
        <v>7.0000000000000007E-2</v>
      </c>
    </row>
    <row r="7" spans="1:24">
      <c r="A7" s="7">
        <v>2009</v>
      </c>
      <c r="B7" s="177">
        <v>0.105</v>
      </c>
      <c r="C7" s="178">
        <v>4.2000000000000003E-2</v>
      </c>
      <c r="D7" s="179">
        <v>4.5999999999999999E-2</v>
      </c>
    </row>
    <row r="8" spans="1:24">
      <c r="A8" s="7">
        <v>2010</v>
      </c>
      <c r="B8" s="177">
        <v>0.127</v>
      </c>
      <c r="C8" s="178">
        <v>3.9E-2</v>
      </c>
      <c r="D8" s="179">
        <v>5.1999999999999998E-2</v>
      </c>
    </row>
    <row r="9" spans="1:24">
      <c r="A9" s="7">
        <v>2011</v>
      </c>
      <c r="B9" s="177">
        <v>0.14299999999999999</v>
      </c>
      <c r="C9" s="178">
        <v>6.2E-2</v>
      </c>
      <c r="D9" s="179">
        <v>7.3999999999999996E-2</v>
      </c>
    </row>
    <row r="10" spans="1:24">
      <c r="A10" s="7">
        <v>2012</v>
      </c>
      <c r="B10" s="177">
        <v>0.13400000000000001</v>
      </c>
      <c r="C10" s="178">
        <v>5.8999999999999997E-2</v>
      </c>
      <c r="D10" s="179">
        <v>3.9E-2</v>
      </c>
    </row>
    <row r="11" spans="1:24">
      <c r="A11" s="7">
        <v>2013</v>
      </c>
      <c r="B11" s="177">
        <v>0.16600000000000001</v>
      </c>
      <c r="C11" s="178">
        <v>7.1999999999999995E-2</v>
      </c>
      <c r="D11" s="179">
        <v>0.03</v>
      </c>
    </row>
    <row r="12" spans="1:24">
      <c r="A12" s="7">
        <v>2014</v>
      </c>
      <c r="B12" s="177">
        <v>0.14299999999999999</v>
      </c>
      <c r="C12" s="178">
        <v>7.4999999999999997E-2</v>
      </c>
      <c r="D12" s="179">
        <v>5.8000000000000003E-2</v>
      </c>
    </row>
    <row r="13" spans="1:24">
      <c r="A13" s="7">
        <v>2015</v>
      </c>
      <c r="B13" s="177">
        <v>0.127</v>
      </c>
      <c r="C13" s="178">
        <v>8.4000000000000005E-2</v>
      </c>
      <c r="D13" s="179">
        <v>7.9000000000000001E-2</v>
      </c>
    </row>
    <row r="14" spans="1:24">
      <c r="A14" s="7">
        <v>2016</v>
      </c>
      <c r="B14" s="177">
        <v>0.13100000000000001</v>
      </c>
      <c r="C14" s="178">
        <v>8.2000000000000003E-2</v>
      </c>
      <c r="D14" s="179">
        <v>8.6999999999999994E-2</v>
      </c>
    </row>
    <row r="15" spans="1:24">
      <c r="A15" s="7">
        <v>2017</v>
      </c>
      <c r="B15" s="177">
        <v>0.13900000000000001</v>
      </c>
      <c r="C15" s="178">
        <v>9.5000000000000001E-2</v>
      </c>
      <c r="D15" s="179">
        <v>9.9000000000000005E-2</v>
      </c>
    </row>
    <row r="16" spans="1:24">
      <c r="A16" s="11">
        <v>2018</v>
      </c>
      <c r="B16" s="177">
        <v>0.154</v>
      </c>
      <c r="C16" s="178">
        <v>0.13</v>
      </c>
      <c r="D16" s="179">
        <v>0.14299999999999999</v>
      </c>
    </row>
    <row r="17" spans="1:4">
      <c r="A17" s="11">
        <v>2019</v>
      </c>
      <c r="B17" s="177">
        <v>0.153</v>
      </c>
      <c r="C17" s="178">
        <v>0.122</v>
      </c>
      <c r="D17" s="179">
        <v>0.13700000000000001</v>
      </c>
    </row>
    <row r="18" spans="1:4">
      <c r="A18" s="326">
        <v>2020</v>
      </c>
      <c r="B18" s="180">
        <v>0.10299999999999999</v>
      </c>
      <c r="C18" s="181">
        <v>9.6000000000000002E-2</v>
      </c>
      <c r="D18" s="182">
        <v>0.109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workbookViewId="0"/>
  </sheetViews>
  <sheetFormatPr defaultColWidth="8.7265625" defaultRowHeight="12.5"/>
  <cols>
    <col min="1" max="1" width="24.26953125" style="2" customWidth="1"/>
    <col min="2" max="2" width="11.26953125" style="2" bestFit="1" customWidth="1"/>
    <col min="3" max="3" width="10.26953125" style="2" bestFit="1" customWidth="1"/>
    <col min="4" max="16384" width="8.7265625" style="2"/>
  </cols>
  <sheetData>
    <row r="1" spans="1:4" ht="13">
      <c r="A1" s="278" t="s">
        <v>119</v>
      </c>
    </row>
    <row r="2" spans="1:4" ht="13">
      <c r="A2" s="278"/>
    </row>
    <row r="3" spans="1:4" ht="13">
      <c r="A3" s="332"/>
      <c r="B3" s="112">
        <v>2020</v>
      </c>
      <c r="C3" s="116">
        <v>2021</v>
      </c>
      <c r="D3" s="274">
        <v>2022</v>
      </c>
    </row>
    <row r="4" spans="1:4" ht="13">
      <c r="A4" s="301" t="s">
        <v>120</v>
      </c>
      <c r="B4" s="327">
        <v>69000</v>
      </c>
      <c r="C4" s="327">
        <v>37000</v>
      </c>
      <c r="D4" s="330">
        <v>26000</v>
      </c>
    </row>
    <row r="5" spans="1:4" ht="13">
      <c r="A5" s="301" t="s">
        <v>121</v>
      </c>
      <c r="B5" s="327">
        <v>51000</v>
      </c>
      <c r="C5" s="327">
        <v>43000</v>
      </c>
      <c r="D5" s="330">
        <v>44000</v>
      </c>
    </row>
    <row r="6" spans="1:4" ht="13">
      <c r="A6" s="301" t="s">
        <v>122</v>
      </c>
      <c r="B6" s="327">
        <v>120000</v>
      </c>
      <c r="C6" s="327">
        <v>80000</v>
      </c>
      <c r="D6" s="330">
        <v>70000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93AA4-D640-4768-8BE9-A541D1D9AFE1}">
  <dimension ref="A1:F23"/>
  <sheetViews>
    <sheetView workbookViewId="0"/>
  </sheetViews>
  <sheetFormatPr defaultColWidth="9.1796875" defaultRowHeight="12.75" customHeight="1"/>
  <cols>
    <col min="1" max="1" width="19.81640625" style="2" customWidth="1"/>
    <col min="2" max="2" width="11.1796875" style="2" customWidth="1"/>
    <col min="3" max="16384" width="9.1796875" style="2"/>
  </cols>
  <sheetData>
    <row r="1" spans="1:6" ht="12.75" customHeight="1">
      <c r="A1" s="299" t="s">
        <v>246</v>
      </c>
      <c r="B1" s="299"/>
      <c r="C1" s="299"/>
      <c r="D1" s="299"/>
      <c r="E1" s="299"/>
      <c r="F1" s="299"/>
    </row>
    <row r="3" spans="1:6" ht="12.75" customHeight="1">
      <c r="A3" s="285"/>
      <c r="B3" s="286" t="s">
        <v>149</v>
      </c>
    </row>
    <row r="4" spans="1:6" ht="12.75" customHeight="1">
      <c r="A4" s="287" t="s">
        <v>130</v>
      </c>
      <c r="B4" s="288">
        <v>0.2739033556154179</v>
      </c>
    </row>
    <row r="5" spans="1:6" ht="12.75" customHeight="1">
      <c r="A5" s="287" t="s">
        <v>248</v>
      </c>
      <c r="B5" s="288">
        <v>0.24343177358741561</v>
      </c>
    </row>
    <row r="6" spans="1:6" ht="12.75" customHeight="1">
      <c r="A6" s="287" t="s">
        <v>100</v>
      </c>
      <c r="B6" s="288">
        <v>0.10096777411952509</v>
      </c>
    </row>
    <row r="7" spans="1:6" ht="12.75" customHeight="1">
      <c r="A7" s="287" t="s">
        <v>123</v>
      </c>
      <c r="B7" s="288">
        <v>6.5948318866606806E-2</v>
      </c>
    </row>
    <row r="8" spans="1:6" ht="12.75" customHeight="1">
      <c r="A8" s="287" t="s">
        <v>103</v>
      </c>
      <c r="B8" s="288">
        <v>6.2215238285277197E-2</v>
      </c>
    </row>
    <row r="9" spans="1:6" ht="12.75" customHeight="1">
      <c r="A9" s="287" t="s">
        <v>249</v>
      </c>
      <c r="B9" s="288">
        <v>4.3412650902923275E-2</v>
      </c>
    </row>
    <row r="10" spans="1:6" ht="12.75" customHeight="1">
      <c r="A10" s="287" t="s">
        <v>250</v>
      </c>
      <c r="B10" s="288">
        <v>3.4840699723968208E-2</v>
      </c>
    </row>
    <row r="11" spans="1:6" ht="12.75" customHeight="1">
      <c r="A11" s="287" t="s">
        <v>128</v>
      </c>
      <c r="B11" s="288">
        <v>2.363730087465496E-2</v>
      </c>
    </row>
    <row r="12" spans="1:6" ht="12.75" customHeight="1">
      <c r="A12" s="287" t="s">
        <v>251</v>
      </c>
      <c r="B12" s="288">
        <v>2.1600319265688915E-2</v>
      </c>
    </row>
    <row r="13" spans="1:6" ht="12.75" customHeight="1">
      <c r="A13" s="287" t="s">
        <v>107</v>
      </c>
      <c r="B13" s="288">
        <v>1.8906515015464431E-2</v>
      </c>
    </row>
    <row r="14" spans="1:6" ht="12.75" customHeight="1">
      <c r="A14" s="287" t="s">
        <v>98</v>
      </c>
      <c r="B14" s="288">
        <v>1.7509727626459144E-2</v>
      </c>
    </row>
    <row r="15" spans="1:6" ht="12.75" customHeight="1">
      <c r="A15" s="287" t="s">
        <v>252</v>
      </c>
      <c r="B15" s="288">
        <v>1.7023346303501944E-2</v>
      </c>
    </row>
    <row r="16" spans="1:6" ht="12.75" customHeight="1">
      <c r="A16" s="287" t="s">
        <v>101</v>
      </c>
      <c r="B16" s="288">
        <v>1.6628421297681998E-2</v>
      </c>
    </row>
    <row r="17" spans="1:2" ht="12.75" customHeight="1">
      <c r="A17" s="287" t="s">
        <v>106</v>
      </c>
      <c r="B17" s="288">
        <v>1.6449665768731917E-2</v>
      </c>
    </row>
    <row r="18" spans="1:2" ht="12.75" customHeight="1">
      <c r="A18" s="287" t="s">
        <v>253</v>
      </c>
      <c r="B18" s="288">
        <v>1.3523063620339885E-2</v>
      </c>
    </row>
    <row r="19" spans="1:2" ht="12.75" customHeight="1">
      <c r="A19" s="287" t="s">
        <v>254</v>
      </c>
      <c r="B19" s="288">
        <v>8.9793475007482783E-3</v>
      </c>
    </row>
    <row r="20" spans="1:2" ht="12.75" customHeight="1">
      <c r="A20" s="287" t="s">
        <v>124</v>
      </c>
      <c r="B20" s="288">
        <v>8.8546343410156637E-3</v>
      </c>
    </row>
    <row r="21" spans="1:2" ht="12.75" customHeight="1">
      <c r="A21" s="287" t="s">
        <v>125</v>
      </c>
      <c r="B21" s="288">
        <v>5.0425687585220662E-3</v>
      </c>
    </row>
    <row r="22" spans="1:2" ht="12.75" customHeight="1">
      <c r="A22" s="287" t="s">
        <v>102</v>
      </c>
      <c r="B22" s="288">
        <v>4.5229305929695039E-3</v>
      </c>
    </row>
    <row r="23" spans="1:2" ht="12.75" customHeight="1">
      <c r="A23" s="287" t="s">
        <v>99</v>
      </c>
      <c r="B23" s="288">
        <v>2.6023479330872326E-3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5"/>
  <sheetViews>
    <sheetView workbookViewId="0"/>
  </sheetViews>
  <sheetFormatPr defaultColWidth="8.7265625" defaultRowHeight="12.5"/>
  <cols>
    <col min="1" max="1" width="29.1796875" style="2" customWidth="1"/>
    <col min="2" max="2" width="41.26953125" style="2" customWidth="1"/>
    <col min="3" max="16384" width="8.7265625" style="2"/>
  </cols>
  <sheetData>
    <row r="1" spans="1:2" ht="13">
      <c r="A1" s="1" t="s">
        <v>355</v>
      </c>
    </row>
    <row r="2" spans="1:2" ht="13">
      <c r="A2" s="1"/>
    </row>
    <row r="3" spans="1:2" ht="13">
      <c r="A3" s="113" t="s">
        <v>247</v>
      </c>
      <c r="B3" s="79" t="s">
        <v>255</v>
      </c>
    </row>
    <row r="4" spans="1:2" ht="15" customHeight="1">
      <c r="A4" s="78" t="s">
        <v>130</v>
      </c>
      <c r="B4" s="114">
        <v>0.46</v>
      </c>
    </row>
    <row r="5" spans="1:2" ht="15" customHeight="1">
      <c r="A5" s="78" t="s">
        <v>105</v>
      </c>
      <c r="B5" s="114">
        <v>0.28000000000000003</v>
      </c>
    </row>
    <row r="6" spans="1:2" ht="15" customHeight="1">
      <c r="A6" s="80" t="s">
        <v>129</v>
      </c>
      <c r="B6" s="114">
        <v>0.17</v>
      </c>
    </row>
    <row r="7" spans="1:2" ht="15" customHeight="1">
      <c r="A7" s="78" t="s">
        <v>251</v>
      </c>
      <c r="B7" s="114">
        <v>0.16</v>
      </c>
    </row>
    <row r="8" spans="1:2" ht="15" customHeight="1">
      <c r="A8" s="78" t="s">
        <v>127</v>
      </c>
      <c r="B8" s="114">
        <v>0.09</v>
      </c>
    </row>
    <row r="9" spans="1:2" ht="15" customHeight="1">
      <c r="A9" s="78" t="s">
        <v>128</v>
      </c>
      <c r="B9" s="114">
        <v>0.09</v>
      </c>
    </row>
    <row r="10" spans="1:2" ht="15" customHeight="1">
      <c r="A10" s="78" t="s">
        <v>115</v>
      </c>
      <c r="B10" s="114">
        <v>0.08</v>
      </c>
    </row>
    <row r="11" spans="1:2" ht="15" customHeight="1">
      <c r="A11" s="78" t="s">
        <v>256</v>
      </c>
      <c r="B11" s="114">
        <v>0.08</v>
      </c>
    </row>
    <row r="12" spans="1:2" ht="15" customHeight="1">
      <c r="A12" s="78" t="s">
        <v>103</v>
      </c>
      <c r="B12" s="114">
        <v>0.08</v>
      </c>
    </row>
    <row r="13" spans="1:2" ht="15" customHeight="1">
      <c r="A13" s="78" t="s">
        <v>104</v>
      </c>
      <c r="B13" s="114">
        <v>7.0000000000000007E-2</v>
      </c>
    </row>
    <row r="14" spans="1:2" ht="15" customHeight="1">
      <c r="A14" s="81" t="s">
        <v>100</v>
      </c>
      <c r="B14" s="114">
        <v>7.0000000000000007E-2</v>
      </c>
    </row>
    <row r="15" spans="1:2" ht="15" customHeight="1">
      <c r="A15" s="80" t="s">
        <v>126</v>
      </c>
      <c r="B15" s="114">
        <v>0.06</v>
      </c>
    </row>
    <row r="16" spans="1:2" ht="15" customHeight="1">
      <c r="A16" s="81" t="s">
        <v>124</v>
      </c>
      <c r="B16" s="114">
        <v>0.06</v>
      </c>
    </row>
    <row r="17" spans="1:2" ht="15" customHeight="1">
      <c r="A17" s="81" t="s">
        <v>98</v>
      </c>
      <c r="B17" s="114">
        <v>0.05</v>
      </c>
    </row>
    <row r="18" spans="1:2" ht="15" customHeight="1">
      <c r="A18" s="80" t="s">
        <v>125</v>
      </c>
      <c r="B18" s="114">
        <v>0.05</v>
      </c>
    </row>
    <row r="19" spans="1:2" ht="15" customHeight="1">
      <c r="A19" s="78" t="s">
        <v>99</v>
      </c>
      <c r="B19" s="114">
        <v>0.04</v>
      </c>
    </row>
    <row r="20" spans="1:2" ht="15" customHeight="1">
      <c r="A20" s="81" t="s">
        <v>123</v>
      </c>
      <c r="B20" s="114">
        <v>0.04</v>
      </c>
    </row>
    <row r="21" spans="1:2" ht="15" customHeight="1">
      <c r="A21" s="81" t="s">
        <v>107</v>
      </c>
      <c r="B21" s="114">
        <v>0.03</v>
      </c>
    </row>
    <row r="22" spans="1:2" ht="15" customHeight="1">
      <c r="A22" s="80" t="s">
        <v>101</v>
      </c>
      <c r="B22" s="114">
        <v>0.03</v>
      </c>
    </row>
    <row r="23" spans="1:2" ht="15" customHeight="1">
      <c r="A23" s="78" t="s">
        <v>102</v>
      </c>
      <c r="B23" s="114">
        <v>0.03</v>
      </c>
    </row>
    <row r="24" spans="1:2" ht="15" customHeight="1">
      <c r="A24" s="81" t="s">
        <v>106</v>
      </c>
      <c r="B24" s="114">
        <v>0.03</v>
      </c>
    </row>
    <row r="25" spans="1:2" ht="15" customHeight="1">
      <c r="A25" s="78" t="s">
        <v>122</v>
      </c>
      <c r="B25" s="114">
        <v>0.12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4"/>
  <sheetViews>
    <sheetView workbookViewId="0"/>
  </sheetViews>
  <sheetFormatPr defaultColWidth="8.7265625" defaultRowHeight="12.75" customHeight="1"/>
  <cols>
    <col min="1" max="1" width="46.26953125" style="278" customWidth="1"/>
    <col min="2" max="16384" width="8.7265625" style="278"/>
  </cols>
  <sheetData>
    <row r="1" spans="1:27" ht="12.75" customHeight="1">
      <c r="A1" s="299" t="s">
        <v>131</v>
      </c>
      <c r="B1" s="299"/>
      <c r="C1" s="299"/>
    </row>
    <row r="3" spans="1:27" ht="12.75" customHeight="1">
      <c r="A3" s="278" t="s">
        <v>132</v>
      </c>
      <c r="B3" s="283" t="s">
        <v>133</v>
      </c>
      <c r="C3" s="289">
        <v>117000</v>
      </c>
      <c r="D3" s="289">
        <v>117031</v>
      </c>
      <c r="E3" s="289">
        <v>117061</v>
      </c>
      <c r="F3" s="289">
        <v>117092</v>
      </c>
      <c r="G3" s="289">
        <v>117123</v>
      </c>
      <c r="H3" s="289">
        <v>117153</v>
      </c>
      <c r="I3" s="289">
        <v>117184</v>
      </c>
      <c r="J3" s="289">
        <v>117214</v>
      </c>
      <c r="K3" s="289">
        <v>117245</v>
      </c>
      <c r="L3" s="289">
        <v>117276</v>
      </c>
      <c r="M3" s="289">
        <v>117304</v>
      </c>
      <c r="N3" s="289">
        <v>117335</v>
      </c>
      <c r="O3" s="289">
        <v>117365</v>
      </c>
      <c r="P3" s="289">
        <v>117396</v>
      </c>
      <c r="Q3" s="289">
        <v>117426</v>
      </c>
      <c r="R3" s="289">
        <v>117457</v>
      </c>
      <c r="S3" s="289">
        <v>117488</v>
      </c>
      <c r="T3" s="289">
        <v>117518</v>
      </c>
      <c r="U3" s="289">
        <v>117549</v>
      </c>
      <c r="V3" s="289">
        <v>117579</v>
      </c>
      <c r="W3" s="289">
        <v>117610</v>
      </c>
      <c r="X3" s="289">
        <v>117641</v>
      </c>
      <c r="Y3" s="289">
        <v>117669</v>
      </c>
      <c r="Z3" s="289">
        <v>117700</v>
      </c>
      <c r="AA3" s="289">
        <v>117730</v>
      </c>
    </row>
    <row r="4" spans="1:27" s="46" customFormat="1" ht="12.75" customHeight="1">
      <c r="A4" s="284" t="s">
        <v>150</v>
      </c>
      <c r="B4" s="290">
        <v>0.16148775894538606</v>
      </c>
      <c r="C4" s="290">
        <v>0.13887119378264748</v>
      </c>
      <c r="D4" s="290">
        <v>0.21310060420063298</v>
      </c>
      <c r="E4" s="290">
        <v>0.19192790719969322</v>
      </c>
      <c r="F4" s="290">
        <v>8.9680723548000441E-2</v>
      </c>
      <c r="G4" s="290">
        <v>6.2664983358200393E-2</v>
      </c>
      <c r="H4" s="290">
        <v>5.3506787330316739E-2</v>
      </c>
      <c r="I4" s="290">
        <v>0.16295345853260235</v>
      </c>
      <c r="J4" s="290">
        <v>0.34365595573245317</v>
      </c>
      <c r="K4" s="290">
        <v>0.2280565135165202</v>
      </c>
      <c r="L4" s="290">
        <v>4.0654769891318929E-2</v>
      </c>
      <c r="M4" s="290">
        <v>1.2002824193927984E-2</v>
      </c>
      <c r="N4" s="290">
        <v>9.0604443341193996E-3</v>
      </c>
      <c r="O4" s="290">
        <v>3.009027081243731E-3</v>
      </c>
      <c r="P4" s="290">
        <v>3.3787719911452874E-3</v>
      </c>
      <c r="Q4" s="290">
        <v>2.2899857617465592E-2</v>
      </c>
      <c r="R4" s="290">
        <v>3.5150030618493568E-2</v>
      </c>
      <c r="S4" s="290">
        <v>1.741764483150322E-2</v>
      </c>
      <c r="T4" s="290">
        <v>2.7759676788739737E-2</v>
      </c>
      <c r="U4" s="290">
        <v>3.0271553642973736E-2</v>
      </c>
      <c r="V4" s="290">
        <v>0.24063594718404743</v>
      </c>
      <c r="W4" s="290">
        <v>0.40435745937961598</v>
      </c>
      <c r="X4" s="290">
        <v>3.3162173727000428E-2</v>
      </c>
      <c r="Y4" s="290">
        <v>4.0842648323301802E-3</v>
      </c>
      <c r="Z4" s="290">
        <v>9.4117647058823521E-3</v>
      </c>
      <c r="AA4" s="290">
        <v>1.1949685534591196E-2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59</vt:i4>
      </vt:variant>
    </vt:vector>
  </HeadingPairs>
  <TitlesOfParts>
    <vt:vector size="59" baseType="lpstr">
      <vt:lpstr>Notice</vt:lpstr>
      <vt:lpstr>Chart 1</vt:lpstr>
      <vt:lpstr>Chart2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Chart 15</vt:lpstr>
      <vt:lpstr>Chart 16</vt:lpstr>
      <vt:lpstr>Chart 17</vt:lpstr>
      <vt:lpstr>Chart 19</vt:lpstr>
      <vt:lpstr>Chart 20</vt:lpstr>
      <vt:lpstr>Chart 21</vt:lpstr>
      <vt:lpstr>Chart 22</vt:lpstr>
      <vt:lpstr>Chart 23</vt:lpstr>
      <vt:lpstr>Chart 24</vt:lpstr>
      <vt:lpstr>Chart 25</vt:lpstr>
      <vt:lpstr>Chart 26</vt:lpstr>
      <vt:lpstr>Chart 27</vt:lpstr>
      <vt:lpstr>Chart 28</vt:lpstr>
      <vt:lpstr>Chart 29</vt:lpstr>
      <vt:lpstr>Chart 30</vt:lpstr>
      <vt:lpstr>Chart 31</vt:lpstr>
      <vt:lpstr>Chart 32</vt:lpstr>
      <vt:lpstr>Chart 33</vt:lpstr>
      <vt:lpstr>Chart 34</vt:lpstr>
      <vt:lpstr>Chart 35</vt:lpstr>
      <vt:lpstr>Chart 36</vt:lpstr>
      <vt:lpstr>Chart 37</vt:lpstr>
      <vt:lpstr>Chart 38</vt:lpstr>
      <vt:lpstr>Chart 39</vt:lpstr>
      <vt:lpstr>Chart 40</vt:lpstr>
      <vt:lpstr>Chart 41</vt:lpstr>
      <vt:lpstr>Chart 42</vt:lpstr>
      <vt:lpstr>Chart 43</vt:lpstr>
      <vt:lpstr>Chart 44</vt:lpstr>
      <vt:lpstr>Chart 45</vt:lpstr>
      <vt:lpstr>Chart 46</vt:lpstr>
      <vt:lpstr>Chart 47</vt:lpstr>
      <vt:lpstr>Chart 48</vt:lpstr>
      <vt:lpstr>Chart 49</vt:lpstr>
      <vt:lpstr>Chart 50</vt:lpstr>
      <vt:lpstr>Chart 51</vt:lpstr>
      <vt:lpstr>Chart 52</vt:lpstr>
      <vt:lpstr>Chart 53</vt:lpstr>
      <vt:lpstr>Chart 54</vt:lpstr>
      <vt:lpstr>Chart 55</vt:lpstr>
      <vt:lpstr>Chart 56</vt:lpstr>
      <vt:lpstr>Chart 57</vt:lpstr>
      <vt:lpstr>Chart 58</vt:lpstr>
      <vt:lpstr>Chart 59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Kezerian</dc:creator>
  <cp:lastModifiedBy>Tony Milano</cp:lastModifiedBy>
  <dcterms:created xsi:type="dcterms:W3CDTF">2017-07-24T21:07:57Z</dcterms:created>
  <dcterms:modified xsi:type="dcterms:W3CDTF">2022-07-15T17:40:59Z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2021-07-14T16:09:09Z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f92466af-26c4-4702-baac-13cdd52b0df1</vt:lpwstr>
  </property>
  <property fmtid="{D5CDD505-2E9C-101B-9397-08002B2CF9AE}" pid="8" name="MSIP_Label_39f8a7aa-03d8-4d7e-81ce-cbbd96e8ad1d_ContentBits">
    <vt:lpwstr>0</vt:lpwstr>
  </property>
</Properties>
</file>